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25" windowWidth="14730" windowHeight="9300" firstSheet="3" activeTab="4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 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'доходы'!$A$1:$I$28</definedName>
    <definedName name="_xlnm.Print_Area" localSheetId="1">'доходы 1'!$A$1:$G$28</definedName>
    <definedName name="_xlnm.Print_Area" localSheetId="4">'Источники 1'!$A$1:$C$10</definedName>
    <definedName name="_xlnm.Print_Area" localSheetId="2">'расходы'!$A$4:$L$47</definedName>
    <definedName name="_xlnm.Print_Area" localSheetId="3">'расходы ведом'!$A$1:$G$81</definedName>
  </definedNames>
  <calcPr fullCalcOnLoad="1"/>
</workbook>
</file>

<file path=xl/sharedStrings.xml><?xml version="1.0" encoding="utf-8"?>
<sst xmlns="http://schemas.openxmlformats.org/spreadsheetml/2006/main" count="655" uniqueCount="283">
  <si>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</si>
  <si>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</si>
  <si>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</si>
  <si>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</si>
  <si>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</si>
  <si>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</si>
  <si>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</si>
  <si>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</si>
  <si>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</si>
  <si>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</si>
  <si>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</si>
  <si>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</si>
  <si>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</si>
  <si>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</si>
  <si>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</si>
  <si>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</si>
  <si>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</si>
  <si>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</si>
  <si>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</si>
  <si>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</si>
  <si>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</si>
  <si>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</si>
  <si>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</si>
  <si>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</si>
  <si>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</si>
  <si>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</si>
  <si>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</si>
  <si>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</si>
  <si>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</si>
  <si>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</si>
  <si>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</si>
  <si>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</si>
  <si>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</si>
  <si>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</si>
  <si>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</si>
  <si>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</si>
  <si>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</si>
  <si>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</si>
  <si>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</si>
  <si>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</si>
  <si>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</si>
  <si>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</si>
  <si>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</si>
  <si>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</si>
  <si>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</si>
  <si>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</si>
  <si>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</si>
  <si>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</si>
  <si>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</si>
  <si>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</si>
  <si>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</si>
  <si>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</si>
  <si>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</si>
  <si>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</si>
  <si>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</si>
  <si>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</si>
  <si>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</si>
  <si>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</si>
  <si>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</si>
  <si>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</si>
  <si>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</si>
  <si>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</si>
  <si>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</si>
  <si>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</si>
  <si>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</si>
  <si>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</si>
  <si>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</si>
  <si>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</si>
  <si>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</si>
  <si>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</si>
  <si>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</si>
  <si>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</si>
  <si>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</si>
  <si>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</si>
  <si>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</si>
  <si>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</si>
  <si>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</si>
  <si>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</si>
  <si>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</si>
  <si>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</si>
  <si>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</si>
  <si>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</si>
  <si>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</si>
  <si>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</si>
  <si>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</si>
  <si>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</si>
  <si>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</si>
  <si>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</si>
  <si>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</si>
  <si>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</si>
  <si>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</si>
  <si>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</si>
  <si>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</si>
  <si>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</si>
  <si>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</si>
  <si>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</si>
  <si>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</si>
  <si>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</si>
  <si>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</si>
  <si>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</si>
  <si>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</si>
  <si>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</si>
  <si>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</si>
  <si>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</si>
  <si>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</si>
  <si>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</si>
  <si>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</si>
  <si>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</si>
  <si>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</si>
  <si>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</si>
  <si>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</si>
  <si>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</si>
  <si>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</si>
  <si>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</si>
  <si>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</si>
  <si>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</si>
  <si>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</si>
  <si>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</si>
  <si>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</si>
  <si>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</si>
  <si>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</si>
  <si>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</si>
  <si>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</si>
  <si>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</si>
  <si>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</si>
  <si>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</si>
  <si>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Иные закупки товаров, работ и услуг для муниципальных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</si>
  <si>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</si>
  <si>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</si>
  <si>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</si>
  <si>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</si>
  <si>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</si>
  <si>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</si>
  <si>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</si>
  <si>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</si>
  <si>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0700100</t>
  </si>
  <si>
    <t>0900100</t>
  </si>
  <si>
    <t>7951000</t>
  </si>
  <si>
    <t>Субсидии некоммерческим организациям (за исключением муниципальных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</si>
  <si>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</si>
  <si>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</si>
  <si>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</si>
  <si>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</si>
  <si>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</si>
  <si>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</si>
  <si>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</si>
  <si>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</si>
  <si>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</si>
  <si>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</si>
  <si>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</si>
  <si>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7950400</t>
  </si>
  <si>
    <t>Массовый спорт</t>
  </si>
  <si>
    <t>7950900</t>
  </si>
  <si>
    <t>4570100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</si>
  <si>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</si>
  <si>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</si>
  <si>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</si>
  <si>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</si>
  <si>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</si>
  <si>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</si>
  <si>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</si>
  <si>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</si>
  <si>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</si>
  <si>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</si>
  <si>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</si>
  <si>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</si>
  <si>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</si>
  <si>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</si>
  <si>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</si>
  <si>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</si>
  <si>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</si>
  <si>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</si>
  <si>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</si>
  <si>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</si>
  <si>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</si>
  <si>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</si>
  <si>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</si>
  <si>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</si>
  <si>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</si>
  <si>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</si>
  <si>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3 чел.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</si>
  <si>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</si>
  <si>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</si>
  <si>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</si>
  <si>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</si>
  <si>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</si>
  <si>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</si>
  <si>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</si>
  <si>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</si>
  <si>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</si>
  <si>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</si>
  <si>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Показатели  численности муниципальных служащих органов местного самоуправления МО Парнас и затратах на денежное содержание  за 2014 г.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</si>
  <si>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</si>
  <si>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</si>
  <si>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</si>
  <si>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</si>
  <si>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Показатели исполнения местного  бюджета МО Парнас за 2014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</si>
  <si>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2014 г.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</si>
  <si>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</si>
  <si>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</si>
  <si>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</si>
  <si>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</si>
  <si>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</si>
  <si>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Фактическое исполнение за 2014 г.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</si>
  <si>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</si>
  <si>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</si>
  <si>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</si>
  <si>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</si>
  <si>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</si>
  <si>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Расходы на исполнение государственного полномочия по организации и осуществлению деятельности по опеке и попечительству</t>
  </si>
  <si>
    <t>Выплата денежных средств на содержание детей, находящихся под опекой (попечительством), и детей, переданных на воспитание в приемные семьи</t>
  </si>
  <si>
    <t>Выплата денежных средств на вознаграждение приемным родителям</t>
  </si>
  <si>
    <t>Выплата денежных средств на вознаграждение приемным родителям из местного бюджета</t>
  </si>
  <si>
    <t>Показатели расходов местного бюджета МО Парнас по ведомственной структуре расходов местного  бюджета за 2014 год</t>
  </si>
  <si>
    <t>Исполнено за 2014 г. (тыс.руб.)</t>
  </si>
  <si>
    <t>0028001</t>
  </si>
  <si>
    <t>Расходы 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</si>
  <si>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Формирование архивных фондов органов местного самоуправления, муниципальных предприятий и учреждений</t>
  </si>
  <si>
    <t>0920500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</si>
  <si>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</si>
  <si>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</si>
  <si>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</si>
  <si>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</si>
  <si>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0020700</t>
  </si>
  <si>
    <t>Содержание и  обеспечение деятельности избирательной комиссии муниципального образования, действующей на постоянной основе</t>
  </si>
  <si>
    <t>0200101</t>
  </si>
  <si>
    <t>Прочие расходы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</si>
  <si>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</si>
  <si>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</si>
  <si>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</si>
  <si>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0028002</t>
  </si>
  <si>
    <t>5118003</t>
  </si>
  <si>
    <t>Пособия по социальной помощи населению</t>
  </si>
  <si>
    <t>5118004</t>
  </si>
  <si>
    <t>Иные выплаты населению</t>
  </si>
  <si>
    <t>5120004</t>
  </si>
  <si>
    <t xml:space="preserve">Обслуживающий персонал </t>
  </si>
  <si>
    <t>Показатели расходов местного бюджета МО Парнас распределению бюджетных ассигнований бюджета за 2014 год</t>
  </si>
  <si>
    <t>Муниципальная  программа мероприятий, направленных на решение вопроса местного значения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</si>
  <si>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</si>
  <si>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</si>
  <si>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</si>
  <si>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</si>
  <si>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</si>
  <si>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</si>
  <si>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</si>
  <si>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</si>
  <si>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</si>
  <si>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</si>
  <si>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</si>
  <si>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</si>
  <si>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</si>
  <si>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</si>
  <si>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</si>
  <si>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</si>
  <si>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</si>
  <si>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</si>
  <si>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 xml:space="preserve">Показатели исполнения местного  бюджета МО Парнас за 2014 г. по   кодам  классификации доходов </t>
  </si>
  <si>
    <t>Приложение № 1 к Решению МС МО МО Парнас 28.05.2015г. № 7/1</t>
  </si>
  <si>
    <t>Приложение № 2 к Решению МС МО МО Парнас 28.05.2015г. № 7/1</t>
  </si>
  <si>
    <t>Приложение № 3 к Решению МС МО МО Парнас 28.05.2015г. № 7/1</t>
  </si>
  <si>
    <t>Приложение № 4 к Решению МС МО МО Парнас 28.05.2015г. № 7/1</t>
  </si>
  <si>
    <t xml:space="preserve">Приложение № 5 к Решению МС МО МО Парнас 28.05.2015г. № 7/1                                               </t>
  </si>
  <si>
    <t xml:space="preserve">Приложение № 6 к Решению МС МО МО Парнас 28.05.2015г. № 7/1                                            </t>
  </si>
  <si>
    <t xml:space="preserve">Приложение № 7 к Решению МС МО МО Парнас 28.05.2015г. № 7/1                                                </t>
  </si>
  <si>
    <t>Источники внутреннего финансирования дефицита местного бюджета по кодам классификации  источников финансирования дефицитов местного бюджетов</t>
  </si>
  <si>
    <t>МО МО Парнас за 2014 год</t>
  </si>
  <si>
    <t>Итого источников  финансирования бюджета</t>
  </si>
  <si>
    <t>Источники  финансирования дефицита местного бюджета по кодам групп, подгрупп, статей, видов  источников финансирования дефицитов  бюджетов классификации операций сектора государственного управления, относящихся к источникам финансирования дефицитов бюджетов</t>
  </si>
  <si>
    <t>000 0105 0000 00 0000 500</t>
  </si>
  <si>
    <t>Увеличение  остатков  средств бюджетов</t>
  </si>
  <si>
    <t>000 0105 02 00 00 0000 500</t>
  </si>
  <si>
    <t>Увеличение  прочих остатков  средств бюджетов</t>
  </si>
  <si>
    <t>000 0105 02 01 00 0000 510</t>
  </si>
  <si>
    <t>Увеличение прочих остатков денежных  средств бюджетов</t>
  </si>
  <si>
    <t>000 0105 0000 00 0000 600</t>
  </si>
  <si>
    <t>Уменьшение остатков  средств бюджетов</t>
  </si>
  <si>
    <t>000 0105 02 00 00 0000 600</t>
  </si>
  <si>
    <t>Уменьшение  прочих остатков х средств бюджетов</t>
  </si>
  <si>
    <t>000 0105 02 01 00 0000 610</t>
  </si>
  <si>
    <t>Уменьшение  прочих остатков денежных средств бюджетов</t>
  </si>
  <si>
    <t>000 0105 02 01 03 0000 510</t>
  </si>
  <si>
    <t>000 0105 02 01 03 0000 610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</si>
</sst>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" fontId="4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167" fontId="9" fillId="0" borderId="13" xfId="42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167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67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3" xfId="0" applyFont="1" applyBorder="1" applyAlignment="1">
      <alignment/>
    </xf>
    <xf numFmtId="0" fontId="36" fillId="0" borderId="13" xfId="0" applyFont="1" applyFill="1" applyBorder="1" applyAlignment="1">
      <alignment/>
    </xf>
    <xf numFmtId="49" fontId="36" fillId="0" borderId="13" xfId="0" applyNumberFormat="1" applyFont="1" applyBorder="1" applyAlignment="1">
      <alignment/>
    </xf>
    <xf numFmtId="49" fontId="36" fillId="0" borderId="13" xfId="0" applyNumberFormat="1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49" fontId="37" fillId="0" borderId="13" xfId="0" applyNumberFormat="1" applyFont="1" applyBorder="1" applyAlignment="1">
      <alignment/>
    </xf>
    <xf numFmtId="4" fontId="36" fillId="0" borderId="13" xfId="0" applyNumberFormat="1" applyFont="1" applyFill="1" applyBorder="1" applyAlignment="1">
      <alignment/>
    </xf>
    <xf numFmtId="2" fontId="14" fillId="0" borderId="21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5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justify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justify" vertical="center"/>
    </xf>
    <xf numFmtId="4" fontId="14" fillId="0" borderId="27" xfId="0" applyNumberFormat="1" applyFont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justify"/>
    </xf>
    <xf numFmtId="4" fontId="14" fillId="0" borderId="31" xfId="0" applyNumberFormat="1" applyFont="1" applyBorder="1" applyAlignment="1">
      <alignment horizontal="center" vertical="justify"/>
    </xf>
    <xf numFmtId="0" fontId="15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164" fontId="15" fillId="0" borderId="25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justify" vertical="justify" wrapText="1"/>
    </xf>
    <xf numFmtId="0" fontId="16" fillId="0" borderId="29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29" xfId="0" applyFont="1" applyFill="1" applyBorder="1" applyAlignment="1">
      <alignment wrapText="1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64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4" fontId="15" fillId="0" borderId="29" xfId="0" applyNumberFormat="1" applyFont="1" applyFill="1" applyBorder="1" applyAlignment="1">
      <alignment/>
    </xf>
    <xf numFmtId="0" fontId="16" fillId="0" borderId="25" xfId="0" applyFont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64" fontId="14" fillId="0" borderId="25" xfId="0" applyNumberFormat="1" applyFont="1" applyBorder="1" applyAlignment="1">
      <alignment horizontal="right"/>
    </xf>
    <xf numFmtId="4" fontId="14" fillId="0" borderId="25" xfId="0" applyNumberFormat="1" applyFont="1" applyFill="1" applyBorder="1" applyAlignment="1">
      <alignment horizontal="right"/>
    </xf>
    <xf numFmtId="4" fontId="15" fillId="0" borderId="2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2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4" fontId="15" fillId="0" borderId="25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64" fontId="15" fillId="0" borderId="19" xfId="0" applyNumberFormat="1" applyFont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3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/>
    </xf>
    <xf numFmtId="4" fontId="14" fillId="0" borderId="35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2" fontId="37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49" fontId="4" fillId="0" borderId="16" xfId="0" applyNumberFormat="1" applyFont="1" applyBorder="1" applyAlignment="1">
      <alignment/>
    </xf>
    <xf numFmtId="4" fontId="4" fillId="0" borderId="26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 wrapText="1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60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197" t="s">
        <v>258</v>
      </c>
      <c r="B1" s="198"/>
      <c r="C1" s="198"/>
      <c r="D1" s="198"/>
      <c r="E1" s="198"/>
      <c r="F1" s="198"/>
      <c r="G1" s="198"/>
      <c r="H1" s="198"/>
      <c r="I1" s="198"/>
      <c r="J1" s="29"/>
      <c r="K1" s="29"/>
      <c r="L1" s="29"/>
    </row>
    <row r="2" spans="1:10" ht="8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68.25" customHeight="1">
      <c r="A3" s="199" t="s">
        <v>196</v>
      </c>
      <c r="B3" s="200"/>
      <c r="C3" s="200"/>
      <c r="D3" s="200"/>
      <c r="E3" s="200"/>
      <c r="F3" s="200"/>
      <c r="G3" s="200"/>
      <c r="H3" s="200"/>
      <c r="I3" s="200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91</v>
      </c>
      <c r="J4" s="2"/>
    </row>
    <row r="5" spans="1:9" ht="65.25" customHeight="1" thickBot="1">
      <c r="A5" s="80" t="s">
        <v>89</v>
      </c>
      <c r="B5" s="81" t="s">
        <v>90</v>
      </c>
      <c r="C5" s="82" t="s">
        <v>188</v>
      </c>
      <c r="D5" s="83" t="s">
        <v>112</v>
      </c>
      <c r="E5" s="84" t="s">
        <v>34</v>
      </c>
      <c r="F5" s="85" t="s">
        <v>35</v>
      </c>
      <c r="G5" s="83" t="s">
        <v>9</v>
      </c>
      <c r="H5" s="86" t="s">
        <v>10</v>
      </c>
      <c r="I5" s="87" t="s">
        <v>197</v>
      </c>
    </row>
    <row r="6" spans="1:9" ht="27.75" customHeight="1">
      <c r="A6" s="88" t="s">
        <v>93</v>
      </c>
      <c r="B6" s="89" t="s">
        <v>92</v>
      </c>
      <c r="C6" s="88" t="s">
        <v>93</v>
      </c>
      <c r="D6" s="90" t="s">
        <v>54</v>
      </c>
      <c r="E6" s="91" t="e">
        <f>E7+E13+E17</f>
        <v>#REF!</v>
      </c>
      <c r="F6" s="91" t="e">
        <f>F7+F13+F17</f>
        <v>#REF!</v>
      </c>
      <c r="G6" s="91" t="e">
        <f>G7+G13+G17</f>
        <v>#REF!</v>
      </c>
      <c r="H6" s="91" t="e">
        <f>H7+H13+H17</f>
        <v>#REF!</v>
      </c>
      <c r="I6" s="92">
        <f>I7+I13+I17+I15</f>
        <v>98051.04000000001</v>
      </c>
    </row>
    <row r="7" spans="1:9" ht="15">
      <c r="A7" s="93" t="s">
        <v>93</v>
      </c>
      <c r="B7" s="94" t="s">
        <v>111</v>
      </c>
      <c r="C7" s="93" t="s">
        <v>93</v>
      </c>
      <c r="D7" s="95" t="s">
        <v>36</v>
      </c>
      <c r="E7" s="96" t="e">
        <f>E8+E9+E11</f>
        <v>#REF!</v>
      </c>
      <c r="F7" s="96" t="e">
        <f>F8+F9+F11</f>
        <v>#REF!</v>
      </c>
      <c r="G7" s="96" t="e">
        <f>G8+G9+G11</f>
        <v>#REF!</v>
      </c>
      <c r="H7" s="96" t="e">
        <f>H8+H9+H11</f>
        <v>#REF!</v>
      </c>
      <c r="I7" s="97">
        <f>I8+I9+I11+I10+I12</f>
        <v>58496.600000000006</v>
      </c>
    </row>
    <row r="8" spans="1:9" ht="32.25" customHeight="1">
      <c r="A8" s="98">
        <v>182</v>
      </c>
      <c r="B8" s="99" t="s">
        <v>100</v>
      </c>
      <c r="C8" s="99">
        <v>110</v>
      </c>
      <c r="D8" s="100" t="s">
        <v>181</v>
      </c>
      <c r="E8" s="101" t="e">
        <f>#REF!+E9</f>
        <v>#REF!</v>
      </c>
      <c r="F8" s="101" t="e">
        <f>#REF!+F9</f>
        <v>#REF!</v>
      </c>
      <c r="G8" s="101" t="e">
        <f>#REF!+G9</f>
        <v>#REF!</v>
      </c>
      <c r="H8" s="102" t="e">
        <f>#REF!+H9</f>
        <v>#REF!</v>
      </c>
      <c r="I8" s="103">
        <v>35193.18</v>
      </c>
    </row>
    <row r="9" spans="1:9" ht="42.75" customHeight="1">
      <c r="A9" s="98">
        <v>182</v>
      </c>
      <c r="B9" s="99" t="s">
        <v>101</v>
      </c>
      <c r="C9" s="99">
        <v>110</v>
      </c>
      <c r="D9" s="100" t="s">
        <v>182</v>
      </c>
      <c r="E9" s="101">
        <v>1400</v>
      </c>
      <c r="F9" s="101">
        <v>5600</v>
      </c>
      <c r="G9" s="101">
        <f>4000+1870</f>
        <v>5870</v>
      </c>
      <c r="H9" s="102">
        <v>4000</v>
      </c>
      <c r="I9" s="104">
        <v>9115.01</v>
      </c>
    </row>
    <row r="10" spans="1:9" ht="27.75" customHeight="1">
      <c r="A10" s="98">
        <v>182</v>
      </c>
      <c r="B10" s="99" t="s">
        <v>102</v>
      </c>
      <c r="C10" s="99">
        <v>110</v>
      </c>
      <c r="D10" s="100" t="s">
        <v>113</v>
      </c>
      <c r="E10" s="101"/>
      <c r="F10" s="101"/>
      <c r="G10" s="101"/>
      <c r="H10" s="102"/>
      <c r="I10" s="105">
        <v>4128.02</v>
      </c>
    </row>
    <row r="11" spans="1:9" ht="29.25" customHeight="1">
      <c r="A11" s="98">
        <v>182</v>
      </c>
      <c r="B11" s="99" t="s">
        <v>103</v>
      </c>
      <c r="C11" s="99">
        <v>110</v>
      </c>
      <c r="D11" s="106" t="s">
        <v>37</v>
      </c>
      <c r="E11" s="101"/>
      <c r="F11" s="101"/>
      <c r="G11" s="101"/>
      <c r="H11" s="102"/>
      <c r="I11" s="105">
        <v>10020.56</v>
      </c>
    </row>
    <row r="12" spans="1:9" ht="47.25" customHeight="1">
      <c r="A12" s="98">
        <v>182</v>
      </c>
      <c r="B12" s="99" t="s">
        <v>198</v>
      </c>
      <c r="C12" s="99">
        <v>110</v>
      </c>
      <c r="D12" s="106" t="s">
        <v>199</v>
      </c>
      <c r="E12" s="107"/>
      <c r="F12" s="107"/>
      <c r="G12" s="107"/>
      <c r="H12" s="108"/>
      <c r="I12" s="105">
        <v>39.83</v>
      </c>
    </row>
    <row r="13" spans="1:17" ht="29.25" customHeight="1">
      <c r="A13" s="88" t="s">
        <v>93</v>
      </c>
      <c r="B13" s="94" t="s">
        <v>104</v>
      </c>
      <c r="C13" s="88" t="s">
        <v>93</v>
      </c>
      <c r="D13" s="95" t="s">
        <v>47</v>
      </c>
      <c r="E13" s="91" t="e">
        <f>E14+#REF!</f>
        <v>#REF!</v>
      </c>
      <c r="F13" s="91" t="e">
        <f>F14+#REF!</f>
        <v>#REF!</v>
      </c>
      <c r="G13" s="91" t="e">
        <f>G14+#REF!</f>
        <v>#REF!</v>
      </c>
      <c r="H13" s="91" t="e">
        <f>H14+#REF!</f>
        <v>#REF!</v>
      </c>
      <c r="I13" s="92">
        <f>I14</f>
        <v>18677.99</v>
      </c>
      <c r="O13" s="20"/>
      <c r="P13" s="193"/>
      <c r="Q13" s="193"/>
    </row>
    <row r="14" spans="1:17" ht="64.5" customHeight="1">
      <c r="A14" s="93" t="s">
        <v>201</v>
      </c>
      <c r="B14" s="99" t="s">
        <v>105</v>
      </c>
      <c r="C14" s="93" t="s">
        <v>94</v>
      </c>
      <c r="D14" s="109" t="s">
        <v>48</v>
      </c>
      <c r="E14" s="91"/>
      <c r="F14" s="91"/>
      <c r="G14" s="91"/>
      <c r="H14" s="110"/>
      <c r="I14" s="105">
        <v>18677.99</v>
      </c>
      <c r="O14" s="20"/>
      <c r="P14" s="22"/>
      <c r="Q14" s="22"/>
    </row>
    <row r="15" spans="1:17" ht="37.5" customHeight="1">
      <c r="A15" s="93" t="s">
        <v>93</v>
      </c>
      <c r="B15" s="89" t="s">
        <v>106</v>
      </c>
      <c r="C15" s="89">
        <v>130</v>
      </c>
      <c r="D15" s="111" t="s">
        <v>49</v>
      </c>
      <c r="E15" s="107"/>
      <c r="F15" s="107"/>
      <c r="G15" s="112"/>
      <c r="H15" s="113"/>
      <c r="I15" s="114">
        <f>I16</f>
        <v>18315.95</v>
      </c>
      <c r="O15" s="20"/>
      <c r="P15" s="20"/>
      <c r="Q15" s="20"/>
    </row>
    <row r="16" spans="1:17" ht="70.5" customHeight="1">
      <c r="A16" s="98">
        <v>867</v>
      </c>
      <c r="B16" s="115" t="s">
        <v>107</v>
      </c>
      <c r="C16" s="116">
        <v>130</v>
      </c>
      <c r="D16" s="117" t="s">
        <v>50</v>
      </c>
      <c r="E16" s="107"/>
      <c r="F16" s="107"/>
      <c r="G16" s="112"/>
      <c r="H16" s="113"/>
      <c r="I16" s="105">
        <v>18315.95</v>
      </c>
      <c r="O16" s="20"/>
      <c r="P16" s="20"/>
      <c r="Q16" s="20"/>
    </row>
    <row r="17" spans="1:9" ht="32.25" customHeight="1">
      <c r="A17" s="88" t="s">
        <v>93</v>
      </c>
      <c r="B17" s="89" t="s">
        <v>108</v>
      </c>
      <c r="C17" s="88" t="s">
        <v>93</v>
      </c>
      <c r="D17" s="95" t="s">
        <v>51</v>
      </c>
      <c r="E17" s="91"/>
      <c r="F17" s="91"/>
      <c r="G17" s="91"/>
      <c r="H17" s="118"/>
      <c r="I17" s="119">
        <f>I18+I21+I19+I20</f>
        <v>2560.5</v>
      </c>
    </row>
    <row r="18" spans="1:9" ht="59.25" customHeight="1">
      <c r="A18" s="98">
        <v>182</v>
      </c>
      <c r="B18" s="115" t="s">
        <v>109</v>
      </c>
      <c r="C18" s="115">
        <v>140</v>
      </c>
      <c r="D18" s="100" t="s">
        <v>52</v>
      </c>
      <c r="E18" s="107"/>
      <c r="F18" s="107"/>
      <c r="G18" s="107"/>
      <c r="H18" s="102"/>
      <c r="I18" s="105">
        <v>427</v>
      </c>
    </row>
    <row r="19" spans="1:9" ht="59.25" customHeight="1">
      <c r="A19" s="98">
        <v>806</v>
      </c>
      <c r="B19" s="115" t="s">
        <v>110</v>
      </c>
      <c r="C19" s="115">
        <v>140</v>
      </c>
      <c r="D19" s="100" t="s">
        <v>183</v>
      </c>
      <c r="E19" s="107"/>
      <c r="F19" s="107"/>
      <c r="G19" s="107"/>
      <c r="H19" s="102"/>
      <c r="I19" s="105">
        <v>1840</v>
      </c>
    </row>
    <row r="20" spans="1:9" ht="59.25" customHeight="1">
      <c r="A20" s="98">
        <v>807</v>
      </c>
      <c r="B20" s="115" t="s">
        <v>110</v>
      </c>
      <c r="C20" s="115">
        <v>140</v>
      </c>
      <c r="D20" s="100" t="s">
        <v>183</v>
      </c>
      <c r="E20" s="107"/>
      <c r="F20" s="107"/>
      <c r="G20" s="107"/>
      <c r="H20" s="102"/>
      <c r="I20" s="105">
        <v>110.5</v>
      </c>
    </row>
    <row r="21" spans="1:9" ht="60" customHeight="1">
      <c r="A21" s="98">
        <v>848</v>
      </c>
      <c r="B21" s="115" t="s">
        <v>110</v>
      </c>
      <c r="C21" s="115">
        <v>140</v>
      </c>
      <c r="D21" s="100" t="s">
        <v>183</v>
      </c>
      <c r="E21" s="107"/>
      <c r="F21" s="107"/>
      <c r="G21" s="107"/>
      <c r="H21" s="102"/>
      <c r="I21" s="105">
        <v>183</v>
      </c>
    </row>
    <row r="22" spans="1:9" ht="15">
      <c r="A22" s="88" t="s">
        <v>93</v>
      </c>
      <c r="B22" s="94" t="s">
        <v>95</v>
      </c>
      <c r="C22" s="88" t="s">
        <v>93</v>
      </c>
      <c r="D22" s="120" t="s">
        <v>38</v>
      </c>
      <c r="E22" s="91" t="e">
        <f>#REF!+E23</f>
        <v>#REF!</v>
      </c>
      <c r="F22" s="91" t="e">
        <f>#REF!+F23</f>
        <v>#REF!</v>
      </c>
      <c r="G22" s="91" t="e">
        <f>#REF!+G23</f>
        <v>#REF!</v>
      </c>
      <c r="H22" s="91" t="e">
        <f>#REF!+H23</f>
        <v>#REF!</v>
      </c>
      <c r="I22" s="92">
        <f>I23</f>
        <v>13275.02</v>
      </c>
    </row>
    <row r="23" spans="1:12" ht="46.5" customHeight="1">
      <c r="A23" s="88" t="s">
        <v>93</v>
      </c>
      <c r="B23" s="121" t="s">
        <v>96</v>
      </c>
      <c r="C23" s="121">
        <v>151</v>
      </c>
      <c r="D23" s="95" t="s">
        <v>53</v>
      </c>
      <c r="E23" s="96">
        <f>E24+E25+E26+E27</f>
        <v>0</v>
      </c>
      <c r="F23" s="96">
        <f>F24+F25+F26+F27</f>
        <v>0</v>
      </c>
      <c r="G23" s="96">
        <f>G24+G25+G26+G27</f>
        <v>0</v>
      </c>
      <c r="H23" s="96">
        <f>H24+H25+H26+H27</f>
        <v>0</v>
      </c>
      <c r="I23" s="97">
        <f>I24+I25+I26+I27</f>
        <v>13275.02</v>
      </c>
      <c r="L23" s="12"/>
    </row>
    <row r="24" spans="1:12" ht="46.5" customHeight="1">
      <c r="A24" s="122">
        <v>916</v>
      </c>
      <c r="B24" s="121" t="s">
        <v>96</v>
      </c>
      <c r="C24" s="121">
        <v>151</v>
      </c>
      <c r="D24" s="100" t="s">
        <v>184</v>
      </c>
      <c r="E24" s="101"/>
      <c r="F24" s="101"/>
      <c r="G24" s="101"/>
      <c r="H24" s="101"/>
      <c r="I24" s="104">
        <v>5.3</v>
      </c>
      <c r="L24" s="12"/>
    </row>
    <row r="25" spans="1:12" ht="48.75" customHeight="1">
      <c r="A25" s="122">
        <v>916</v>
      </c>
      <c r="B25" s="121" t="s">
        <v>97</v>
      </c>
      <c r="C25" s="121">
        <v>151</v>
      </c>
      <c r="D25" s="100" t="s">
        <v>185</v>
      </c>
      <c r="E25" s="101"/>
      <c r="F25" s="101"/>
      <c r="G25" s="101"/>
      <c r="H25" s="101"/>
      <c r="I25" s="104">
        <v>3014.75</v>
      </c>
      <c r="L25" s="12"/>
    </row>
    <row r="26" spans="1:12" ht="48.75" customHeight="1">
      <c r="A26" s="122">
        <v>916</v>
      </c>
      <c r="B26" s="121" t="s">
        <v>98</v>
      </c>
      <c r="C26" s="121">
        <v>151</v>
      </c>
      <c r="D26" s="100" t="s">
        <v>186</v>
      </c>
      <c r="E26" s="101"/>
      <c r="F26" s="101"/>
      <c r="G26" s="101"/>
      <c r="H26" s="101"/>
      <c r="I26" s="104">
        <v>7598.17</v>
      </c>
      <c r="L26" s="12"/>
    </row>
    <row r="27" spans="1:12" ht="48" customHeight="1">
      <c r="A27" s="122">
        <v>916</v>
      </c>
      <c r="B27" s="121" t="s">
        <v>99</v>
      </c>
      <c r="C27" s="121">
        <v>151</v>
      </c>
      <c r="D27" s="100" t="s">
        <v>187</v>
      </c>
      <c r="E27" s="101"/>
      <c r="F27" s="101"/>
      <c r="G27" s="101"/>
      <c r="H27" s="101"/>
      <c r="I27" s="104">
        <v>2656.8</v>
      </c>
      <c r="L27" s="12"/>
    </row>
    <row r="28" spans="1:9" ht="15.75" thickBot="1">
      <c r="A28" s="194" t="s">
        <v>39</v>
      </c>
      <c r="B28" s="195"/>
      <c r="C28" s="195"/>
      <c r="D28" s="196"/>
      <c r="E28" s="123" t="e">
        <f>E6+E22</f>
        <v>#REF!</v>
      </c>
      <c r="F28" s="123" t="e">
        <f>F6+F22</f>
        <v>#REF!</v>
      </c>
      <c r="G28" s="123" t="e">
        <f>G6+G22</f>
        <v>#REF!</v>
      </c>
      <c r="H28" s="123" t="e">
        <f>H6+H22</f>
        <v>#REF!</v>
      </c>
      <c r="I28" s="124">
        <f>I6+I22</f>
        <v>111326.06000000001</v>
      </c>
    </row>
    <row r="29" spans="1:9" ht="12.75">
      <c r="A29" s="13"/>
      <c r="B29" s="14"/>
      <c r="C29" s="14"/>
      <c r="D29" s="15"/>
      <c r="E29" s="16"/>
      <c r="F29" s="16"/>
      <c r="G29" s="16"/>
      <c r="H29" s="16"/>
      <c r="I29" s="16"/>
    </row>
    <row r="30" spans="2:9" ht="12.75">
      <c r="B30" s="8"/>
      <c r="C30" s="8"/>
      <c r="D30" s="9"/>
      <c r="E30" s="10"/>
      <c r="F30" s="10"/>
      <c r="G30" s="10"/>
      <c r="H30" s="10"/>
      <c r="I30" s="10"/>
    </row>
    <row r="31" spans="2:10" ht="15">
      <c r="B31" s="17"/>
      <c r="C31" s="17"/>
      <c r="D31" s="17"/>
      <c r="E31" s="17"/>
      <c r="F31" s="17"/>
      <c r="G31" s="17"/>
      <c r="H31" s="18"/>
      <c r="I31" s="18"/>
      <c r="J31" s="4"/>
    </row>
    <row r="32" spans="2:10" ht="15.75" customHeight="1" hidden="1">
      <c r="B32" s="17" t="s">
        <v>42</v>
      </c>
      <c r="C32" s="17"/>
      <c r="D32" s="17" t="s">
        <v>43</v>
      </c>
      <c r="E32" s="17"/>
      <c r="F32" s="17"/>
      <c r="G32" s="17"/>
      <c r="H32" s="19"/>
      <c r="I32" s="41" t="s">
        <v>41</v>
      </c>
      <c r="J32" s="6"/>
    </row>
    <row r="33" ht="15">
      <c r="I33" s="67"/>
    </row>
  </sheetData>
  <sheetProtection/>
  <mergeCells count="4">
    <mergeCell ref="P13:Q13"/>
    <mergeCell ref="A28:D28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197" t="s">
        <v>259</v>
      </c>
      <c r="B1" s="198"/>
      <c r="C1" s="198"/>
      <c r="D1" s="198"/>
      <c r="E1" s="198"/>
      <c r="F1" s="198"/>
      <c r="G1" s="198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68.25" customHeight="1">
      <c r="A3" s="199" t="s">
        <v>257</v>
      </c>
      <c r="B3" s="200"/>
      <c r="C3" s="200"/>
      <c r="D3" s="200"/>
      <c r="E3" s="200"/>
      <c r="F3" s="200"/>
      <c r="G3" s="200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91</v>
      </c>
      <c r="H4" s="2"/>
    </row>
    <row r="5" spans="1:7" ht="65.25" customHeight="1" thickBot="1">
      <c r="A5" s="25" t="s">
        <v>90</v>
      </c>
      <c r="B5" s="26" t="s">
        <v>112</v>
      </c>
      <c r="C5" s="27" t="s">
        <v>34</v>
      </c>
      <c r="D5" s="28" t="s">
        <v>35</v>
      </c>
      <c r="E5" s="26" t="s">
        <v>9</v>
      </c>
      <c r="F5" s="24" t="s">
        <v>10</v>
      </c>
      <c r="G5" s="48" t="s">
        <v>197</v>
      </c>
    </row>
    <row r="6" spans="1:7" ht="27.75" customHeight="1">
      <c r="A6" s="89" t="s">
        <v>167</v>
      </c>
      <c r="B6" s="90" t="s">
        <v>54</v>
      </c>
      <c r="C6" s="91" t="e">
        <f>C7+C13+C17</f>
        <v>#REF!</v>
      </c>
      <c r="D6" s="91" t="e">
        <f>D7+D13+D17</f>
        <v>#REF!</v>
      </c>
      <c r="E6" s="91" t="e">
        <f>E7+E13+E17</f>
        <v>#REF!</v>
      </c>
      <c r="F6" s="91" t="e">
        <f>F7+F13+F17</f>
        <v>#REF!</v>
      </c>
      <c r="G6" s="92">
        <f>G7+G13+G17+G15</f>
        <v>98051.04000000001</v>
      </c>
    </row>
    <row r="7" spans="1:7" ht="15">
      <c r="A7" s="94" t="s">
        <v>162</v>
      </c>
      <c r="B7" s="95" t="s">
        <v>36</v>
      </c>
      <c r="C7" s="96" t="e">
        <f>C8+C9+C11</f>
        <v>#REF!</v>
      </c>
      <c r="D7" s="96" t="e">
        <f>D8+D9+D11</f>
        <v>#REF!</v>
      </c>
      <c r="E7" s="96" t="e">
        <f>E8+E9+E11</f>
        <v>#REF!</v>
      </c>
      <c r="F7" s="96" t="e">
        <f>F8+F9+F11</f>
        <v>#REF!</v>
      </c>
      <c r="G7" s="97">
        <f>G8+G9+G11+G10+G12</f>
        <v>58496.600000000006</v>
      </c>
    </row>
    <row r="8" spans="1:7" ht="32.25" customHeight="1">
      <c r="A8" s="99" t="s">
        <v>163</v>
      </c>
      <c r="B8" s="100" t="s">
        <v>181</v>
      </c>
      <c r="C8" s="101" t="e">
        <f>#REF!+C9</f>
        <v>#REF!</v>
      </c>
      <c r="D8" s="101" t="e">
        <f>#REF!+D9</f>
        <v>#REF!</v>
      </c>
      <c r="E8" s="101" t="e">
        <f>#REF!+E9</f>
        <v>#REF!</v>
      </c>
      <c r="F8" s="102" t="e">
        <f>#REF!+F9</f>
        <v>#REF!</v>
      </c>
      <c r="G8" s="103">
        <v>35193.18</v>
      </c>
    </row>
    <row r="9" spans="1:7" ht="33" customHeight="1">
      <c r="A9" s="99" t="s">
        <v>168</v>
      </c>
      <c r="B9" s="100" t="s">
        <v>182</v>
      </c>
      <c r="C9" s="101">
        <v>1400</v>
      </c>
      <c r="D9" s="101">
        <v>5600</v>
      </c>
      <c r="E9" s="101">
        <f>4000+1870</f>
        <v>5870</v>
      </c>
      <c r="F9" s="102">
        <v>4000</v>
      </c>
      <c r="G9" s="104">
        <v>9115.01</v>
      </c>
    </row>
    <row r="10" spans="1:7" ht="18.75" customHeight="1">
      <c r="A10" s="99" t="s">
        <v>169</v>
      </c>
      <c r="B10" s="100" t="s">
        <v>113</v>
      </c>
      <c r="C10" s="101"/>
      <c r="D10" s="101"/>
      <c r="E10" s="101"/>
      <c r="F10" s="102"/>
      <c r="G10" s="105">
        <v>4128.02</v>
      </c>
    </row>
    <row r="11" spans="1:7" ht="20.25" customHeight="1">
      <c r="A11" s="99" t="s">
        <v>164</v>
      </c>
      <c r="B11" s="106" t="s">
        <v>37</v>
      </c>
      <c r="C11" s="101"/>
      <c r="D11" s="101"/>
      <c r="E11" s="101"/>
      <c r="F11" s="102"/>
      <c r="G11" s="105">
        <v>10020.56</v>
      </c>
    </row>
    <row r="12" spans="1:7" ht="34.5" customHeight="1">
      <c r="A12" s="99" t="s">
        <v>200</v>
      </c>
      <c r="B12" s="106" t="s">
        <v>199</v>
      </c>
      <c r="C12" s="107"/>
      <c r="D12" s="107"/>
      <c r="E12" s="107"/>
      <c r="F12" s="108"/>
      <c r="G12" s="105">
        <v>39.83</v>
      </c>
    </row>
    <row r="13" spans="1:15" ht="21.75" customHeight="1">
      <c r="A13" s="94" t="s">
        <v>170</v>
      </c>
      <c r="B13" s="95" t="s">
        <v>47</v>
      </c>
      <c r="C13" s="91" t="e">
        <f>C14+#REF!</f>
        <v>#REF!</v>
      </c>
      <c r="D13" s="91" t="e">
        <f>D14+#REF!</f>
        <v>#REF!</v>
      </c>
      <c r="E13" s="91" t="e">
        <f>E14+#REF!</f>
        <v>#REF!</v>
      </c>
      <c r="F13" s="91" t="e">
        <f>F14+#REF!</f>
        <v>#REF!</v>
      </c>
      <c r="G13" s="92">
        <f>G14</f>
        <v>18677.99</v>
      </c>
      <c r="M13" s="20"/>
      <c r="N13" s="193"/>
      <c r="O13" s="193"/>
    </row>
    <row r="14" spans="1:15" ht="48.75" customHeight="1">
      <c r="A14" s="99" t="s">
        <v>171</v>
      </c>
      <c r="B14" s="109" t="s">
        <v>48</v>
      </c>
      <c r="C14" s="91"/>
      <c r="D14" s="91"/>
      <c r="E14" s="91"/>
      <c r="F14" s="110"/>
      <c r="G14" s="105">
        <v>18677.99</v>
      </c>
      <c r="M14" s="20"/>
      <c r="N14" s="22"/>
      <c r="O14" s="22"/>
    </row>
    <row r="15" spans="1:15" ht="30.75" customHeight="1">
      <c r="A15" s="89" t="s">
        <v>172</v>
      </c>
      <c r="B15" s="111" t="s">
        <v>49</v>
      </c>
      <c r="C15" s="107"/>
      <c r="D15" s="107"/>
      <c r="E15" s="112"/>
      <c r="F15" s="113"/>
      <c r="G15" s="114">
        <f>G16</f>
        <v>18315.95</v>
      </c>
      <c r="M15" s="20"/>
      <c r="N15" s="20"/>
      <c r="O15" s="20"/>
    </row>
    <row r="16" spans="1:15" ht="62.25" customHeight="1">
      <c r="A16" s="115" t="s">
        <v>173</v>
      </c>
      <c r="B16" s="117" t="s">
        <v>50</v>
      </c>
      <c r="C16" s="107"/>
      <c r="D16" s="107"/>
      <c r="E16" s="112"/>
      <c r="F16" s="113"/>
      <c r="G16" s="105">
        <v>18315.95</v>
      </c>
      <c r="M16" s="20"/>
      <c r="N16" s="20"/>
      <c r="O16" s="20"/>
    </row>
    <row r="17" spans="1:7" ht="22.5" customHeight="1">
      <c r="A17" s="89" t="s">
        <v>165</v>
      </c>
      <c r="B17" s="95" t="s">
        <v>51</v>
      </c>
      <c r="C17" s="91"/>
      <c r="D17" s="91"/>
      <c r="E17" s="91"/>
      <c r="F17" s="118"/>
      <c r="G17" s="119">
        <f>G18+G21+G19+G20</f>
        <v>2560.5</v>
      </c>
    </row>
    <row r="18" spans="1:7" ht="49.5" customHeight="1">
      <c r="A18" s="115" t="s">
        <v>174</v>
      </c>
      <c r="B18" s="100" t="s">
        <v>52</v>
      </c>
      <c r="C18" s="107"/>
      <c r="D18" s="107"/>
      <c r="E18" s="107"/>
      <c r="F18" s="102"/>
      <c r="G18" s="105">
        <v>427</v>
      </c>
    </row>
    <row r="19" spans="1:7" ht="50.25" customHeight="1">
      <c r="A19" s="115" t="s">
        <v>175</v>
      </c>
      <c r="B19" s="100" t="s">
        <v>183</v>
      </c>
      <c r="C19" s="107"/>
      <c r="D19" s="107"/>
      <c r="E19" s="107"/>
      <c r="F19" s="102"/>
      <c r="G19" s="105">
        <v>1840</v>
      </c>
    </row>
    <row r="20" spans="1:7" ht="50.25" customHeight="1">
      <c r="A20" s="115" t="s">
        <v>175</v>
      </c>
      <c r="B20" s="100" t="s">
        <v>183</v>
      </c>
      <c r="C20" s="107"/>
      <c r="D20" s="107"/>
      <c r="E20" s="107"/>
      <c r="F20" s="102"/>
      <c r="G20" s="105">
        <v>110.5</v>
      </c>
    </row>
    <row r="21" spans="1:7" ht="52.5" customHeight="1">
      <c r="A21" s="115" t="s">
        <v>166</v>
      </c>
      <c r="B21" s="100" t="s">
        <v>183</v>
      </c>
      <c r="C21" s="107"/>
      <c r="D21" s="107"/>
      <c r="E21" s="107"/>
      <c r="F21" s="102"/>
      <c r="G21" s="105">
        <v>183</v>
      </c>
    </row>
    <row r="22" spans="1:7" ht="15">
      <c r="A22" s="94" t="s">
        <v>176</v>
      </c>
      <c r="B22" s="120" t="s">
        <v>38</v>
      </c>
      <c r="C22" s="91" t="e">
        <f>#REF!+C23</f>
        <v>#REF!</v>
      </c>
      <c r="D22" s="91" t="e">
        <f>#REF!+D23</f>
        <v>#REF!</v>
      </c>
      <c r="E22" s="91" t="e">
        <f>#REF!+E23</f>
        <v>#REF!</v>
      </c>
      <c r="F22" s="91" t="e">
        <f>#REF!+F23</f>
        <v>#REF!</v>
      </c>
      <c r="G22" s="92">
        <f>G23</f>
        <v>13275.02</v>
      </c>
    </row>
    <row r="23" spans="1:10" ht="37.5" customHeight="1">
      <c r="A23" s="121" t="s">
        <v>177</v>
      </c>
      <c r="B23" s="95" t="s">
        <v>53</v>
      </c>
      <c r="C23" s="96">
        <f>C24+C25+C26+C27</f>
        <v>0</v>
      </c>
      <c r="D23" s="96">
        <f>D24+D25+D26+D27</f>
        <v>0</v>
      </c>
      <c r="E23" s="96">
        <f>E24+E25+E26+E27</f>
        <v>0</v>
      </c>
      <c r="F23" s="96">
        <f>F24+F25+F26+F27</f>
        <v>0</v>
      </c>
      <c r="G23" s="97">
        <f>G24+G25+G26+G27</f>
        <v>13275.02</v>
      </c>
      <c r="J23" s="12"/>
    </row>
    <row r="24" spans="1:10" ht="37.5" customHeight="1">
      <c r="A24" s="116" t="s">
        <v>177</v>
      </c>
      <c r="B24" s="100" t="s">
        <v>184</v>
      </c>
      <c r="C24" s="101"/>
      <c r="D24" s="101"/>
      <c r="E24" s="101"/>
      <c r="F24" s="101"/>
      <c r="G24" s="104">
        <v>5.3</v>
      </c>
      <c r="J24" s="12"/>
    </row>
    <row r="25" spans="1:10" ht="41.25" customHeight="1">
      <c r="A25" s="116" t="s">
        <v>178</v>
      </c>
      <c r="B25" s="100" t="s">
        <v>185</v>
      </c>
      <c r="C25" s="101"/>
      <c r="D25" s="101"/>
      <c r="E25" s="101"/>
      <c r="F25" s="101"/>
      <c r="G25" s="104">
        <v>3014.75</v>
      </c>
      <c r="J25" s="12"/>
    </row>
    <row r="26" spans="1:10" ht="36" customHeight="1">
      <c r="A26" s="116" t="s">
        <v>179</v>
      </c>
      <c r="B26" s="100" t="s">
        <v>186</v>
      </c>
      <c r="C26" s="101"/>
      <c r="D26" s="101"/>
      <c r="E26" s="101"/>
      <c r="F26" s="101"/>
      <c r="G26" s="104">
        <v>7598.17</v>
      </c>
      <c r="J26" s="12"/>
    </row>
    <row r="27" spans="1:10" ht="38.25" customHeight="1">
      <c r="A27" s="116" t="s">
        <v>202</v>
      </c>
      <c r="B27" s="100" t="s">
        <v>187</v>
      </c>
      <c r="C27" s="101"/>
      <c r="D27" s="101"/>
      <c r="E27" s="101"/>
      <c r="F27" s="101"/>
      <c r="G27" s="104">
        <v>2656.8</v>
      </c>
      <c r="J27" s="12"/>
    </row>
    <row r="28" spans="1:7" ht="15.75" thickBot="1">
      <c r="A28" s="195"/>
      <c r="B28" s="196"/>
      <c r="C28" s="123" t="e">
        <f>C6+C22</f>
        <v>#REF!</v>
      </c>
      <c r="D28" s="123" t="e">
        <f>D6+D22</f>
        <v>#REF!</v>
      </c>
      <c r="E28" s="123" t="e">
        <f>E6+E22</f>
        <v>#REF!</v>
      </c>
      <c r="F28" s="123" t="e">
        <f>F6+F22</f>
        <v>#REF!</v>
      </c>
      <c r="G28" s="124">
        <f>G6+G22</f>
        <v>111326.06000000001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41" t="s">
        <v>41</v>
      </c>
      <c r="H32" s="6"/>
    </row>
  </sheetData>
  <sheetProtection/>
  <mergeCells count="4">
    <mergeCell ref="N13:O13"/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view="pageBreakPreview" zoomScale="60" workbookViewId="0" topLeftCell="A4">
      <selection activeCell="B24" sqref="B2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197" t="s">
        <v>260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199" t="s">
        <v>237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ht="13.5" thickBot="1">
      <c r="A7" s="3"/>
    </row>
    <row r="8" spans="1:12" ht="66" customHeight="1" thickBot="1">
      <c r="A8" s="42" t="s">
        <v>0</v>
      </c>
      <c r="B8" s="2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4" t="s">
        <v>6</v>
      </c>
      <c r="H8" s="43" t="s">
        <v>7</v>
      </c>
      <c r="I8" s="43" t="s">
        <v>8</v>
      </c>
      <c r="J8" s="43" t="s">
        <v>9</v>
      </c>
      <c r="K8" s="43" t="s">
        <v>10</v>
      </c>
      <c r="L8" s="45" t="s">
        <v>203</v>
      </c>
    </row>
    <row r="9" spans="1:12" s="1" customFormat="1" ht="17.25" customHeight="1">
      <c r="A9" s="125">
        <v>1</v>
      </c>
      <c r="B9" s="126" t="s">
        <v>11</v>
      </c>
      <c r="C9" s="127" t="s">
        <v>12</v>
      </c>
      <c r="D9" s="128"/>
      <c r="E9" s="129"/>
      <c r="F9" s="129"/>
      <c r="G9" s="130" t="e">
        <f>H9+I9+J9+K9</f>
        <v>#REF!</v>
      </c>
      <c r="H9" s="131" t="e">
        <f>H10+H11+H12+H14+H15+#REF!</f>
        <v>#REF!</v>
      </c>
      <c r="I9" s="131" t="e">
        <f>I10+I11+I12+I14+I15+#REF!</f>
        <v>#REF!</v>
      </c>
      <c r="J9" s="131" t="e">
        <f>J10+J11+J12+J14+J15+#REF!</f>
        <v>#REF!</v>
      </c>
      <c r="K9" s="131" t="e">
        <f>K10+K11+K12+K14+K15+#REF!</f>
        <v>#REF!</v>
      </c>
      <c r="L9" s="131">
        <f>L10+L11+L12+L14+L15+L13</f>
        <v>27189.99</v>
      </c>
    </row>
    <row r="10" spans="1:12" s="1" customFormat="1" ht="27" customHeight="1">
      <c r="A10" s="98">
        <v>2</v>
      </c>
      <c r="B10" s="132" t="s">
        <v>55</v>
      </c>
      <c r="C10" s="133" t="s">
        <v>13</v>
      </c>
      <c r="D10" s="134" t="s">
        <v>14</v>
      </c>
      <c r="E10" s="133"/>
      <c r="F10" s="135"/>
      <c r="G10" s="136" t="e">
        <f>H10+I10+J10+K10</f>
        <v>#REF!</v>
      </c>
      <c r="H10" s="137" t="e">
        <f>#REF!+#REF!</f>
        <v>#REF!</v>
      </c>
      <c r="I10" s="137" t="e">
        <f>#REF!+#REF!</f>
        <v>#REF!</v>
      </c>
      <c r="J10" s="137" t="e">
        <f>#REF!+#REF!</f>
        <v>#REF!</v>
      </c>
      <c r="K10" s="137" t="e">
        <f>#REF!+#REF!+#REF!</f>
        <v>#REF!</v>
      </c>
      <c r="L10" s="137">
        <v>1052.12</v>
      </c>
    </row>
    <row r="11" spans="1:16" s="1" customFormat="1" ht="25.5" customHeight="1">
      <c r="A11" s="125">
        <v>3</v>
      </c>
      <c r="B11" s="132" t="s">
        <v>56</v>
      </c>
      <c r="C11" s="133" t="s">
        <v>15</v>
      </c>
      <c r="D11" s="134" t="s">
        <v>14</v>
      </c>
      <c r="E11" s="133"/>
      <c r="F11" s="135"/>
      <c r="G11" s="136" t="e">
        <f>H11+I11+J11+K11</f>
        <v>#REF!</v>
      </c>
      <c r="H11" s="137" t="e">
        <f>#REF!+#REF!+#REF!+#REF!+#REF!+#REF!+#REF!+#REF!+#REF!</f>
        <v>#REF!</v>
      </c>
      <c r="I11" s="137" t="e">
        <f>#REF!+#REF!+#REF!+#REF!+#REF!+#REF!+#REF!+#REF!</f>
        <v>#REF!</v>
      </c>
      <c r="J11" s="137" t="e">
        <f>#REF!+#REF!+#REF!+#REF!+#REF!+#REF!+#REF!+#REF!+#REF!</f>
        <v>#REF!</v>
      </c>
      <c r="K11" s="137" t="e">
        <f>#REF!+#REF!+#REF!+#REF!+#REF!+#REF!+#REF!</f>
        <v>#REF!</v>
      </c>
      <c r="L11" s="137">
        <v>4046.4</v>
      </c>
      <c r="N11" s="3"/>
      <c r="O11" s="3"/>
      <c r="P11" s="3"/>
    </row>
    <row r="12" spans="1:16" s="1" customFormat="1" ht="27" customHeight="1">
      <c r="A12" s="98">
        <v>4</v>
      </c>
      <c r="B12" s="132" t="s">
        <v>57</v>
      </c>
      <c r="C12" s="133" t="s">
        <v>16</v>
      </c>
      <c r="D12" s="133"/>
      <c r="E12" s="133"/>
      <c r="F12" s="135"/>
      <c r="G12" s="136" t="e">
        <f>H12+I12+J12+K12</f>
        <v>#REF!</v>
      </c>
      <c r="H12" s="137" t="e">
        <f>#REF!+#REF!+#REF!+#REF!+#REF!+#REF!+#REF!+#REF!+#REF!+#REF!+#REF!</f>
        <v>#REF!</v>
      </c>
      <c r="I12" s="137" t="e">
        <f>#REF!+#REF!+#REF!+#REF!+#REF!+#REF!+#REF!+#REF!+#REF!+#REF!+#REF!</f>
        <v>#REF!</v>
      </c>
      <c r="J12" s="137" t="e">
        <f>#REF!+#REF!+#REF!+#REF!+#REF!+#REF!+#REF!+#REF!+#REF!+#REF!+#REF!</f>
        <v>#REF!</v>
      </c>
      <c r="K12" s="137" t="e">
        <f>#REF!+#REF!+#REF!+#REF!+#REF!+#REF!+#REF!+#REF!+#REF!+#REF!+#REF!</f>
        <v>#REF!</v>
      </c>
      <c r="L12" s="137">
        <v>16098.56</v>
      </c>
      <c r="N12" s="3"/>
      <c r="O12" s="201"/>
      <c r="P12" s="201"/>
    </row>
    <row r="13" spans="1:16" s="1" customFormat="1" ht="15" customHeight="1">
      <c r="A13" s="125">
        <v>5</v>
      </c>
      <c r="B13" s="138" t="s">
        <v>206</v>
      </c>
      <c r="C13" s="133" t="s">
        <v>207</v>
      </c>
      <c r="D13" s="133"/>
      <c r="E13" s="133"/>
      <c r="F13" s="135"/>
      <c r="G13" s="136"/>
      <c r="H13" s="137"/>
      <c r="I13" s="137"/>
      <c r="J13" s="137"/>
      <c r="K13" s="137"/>
      <c r="L13" s="137">
        <v>5047</v>
      </c>
      <c r="N13" s="3"/>
      <c r="O13" s="64"/>
      <c r="P13" s="64"/>
    </row>
    <row r="14" spans="1:12" s="1" customFormat="1" ht="14.25">
      <c r="A14" s="125">
        <v>6</v>
      </c>
      <c r="B14" s="139" t="s">
        <v>40</v>
      </c>
      <c r="C14" s="133" t="s">
        <v>58</v>
      </c>
      <c r="D14" s="134"/>
      <c r="E14" s="133"/>
      <c r="F14" s="135"/>
      <c r="G14" s="136"/>
      <c r="H14" s="137"/>
      <c r="I14" s="137"/>
      <c r="J14" s="137"/>
      <c r="K14" s="137"/>
      <c r="L14" s="140">
        <v>0</v>
      </c>
    </row>
    <row r="15" spans="1:12" s="1" customFormat="1" ht="15">
      <c r="A15" s="98">
        <v>7</v>
      </c>
      <c r="B15" s="141" t="s">
        <v>17</v>
      </c>
      <c r="C15" s="142" t="s">
        <v>59</v>
      </c>
      <c r="D15" s="142"/>
      <c r="E15" s="142"/>
      <c r="F15" s="143"/>
      <c r="G15" s="144">
        <f>G16</f>
        <v>400</v>
      </c>
      <c r="H15" s="145"/>
      <c r="I15" s="145"/>
      <c r="J15" s="145"/>
      <c r="K15" s="145"/>
      <c r="L15" s="146">
        <f>L16+L17+L20+L19+L18</f>
        <v>945.91</v>
      </c>
    </row>
    <row r="16" spans="1:12" s="1" customFormat="1" ht="14.25" customHeight="1">
      <c r="A16" s="125">
        <v>8</v>
      </c>
      <c r="B16" s="141" t="s">
        <v>73</v>
      </c>
      <c r="C16" s="133" t="s">
        <v>59</v>
      </c>
      <c r="D16" s="133" t="s">
        <v>18</v>
      </c>
      <c r="E16" s="133" t="s">
        <v>19</v>
      </c>
      <c r="F16" s="135"/>
      <c r="G16" s="136">
        <f>H16+I16+J16+K16</f>
        <v>400</v>
      </c>
      <c r="H16" s="137">
        <v>100</v>
      </c>
      <c r="I16" s="137">
        <v>100</v>
      </c>
      <c r="J16" s="137">
        <v>100</v>
      </c>
      <c r="K16" s="137">
        <v>100</v>
      </c>
      <c r="L16" s="137">
        <v>30</v>
      </c>
    </row>
    <row r="17" spans="1:12" s="1" customFormat="1" ht="35.25" customHeight="1">
      <c r="A17" s="98">
        <v>9</v>
      </c>
      <c r="B17" s="147" t="s">
        <v>238</v>
      </c>
      <c r="C17" s="133" t="s">
        <v>59</v>
      </c>
      <c r="D17" s="133" t="s">
        <v>20</v>
      </c>
      <c r="E17" s="133" t="s">
        <v>19</v>
      </c>
      <c r="F17" s="135">
        <v>226</v>
      </c>
      <c r="G17" s="136">
        <f>G16</f>
        <v>400</v>
      </c>
      <c r="H17" s="137">
        <f>H16</f>
        <v>100</v>
      </c>
      <c r="I17" s="137">
        <f>I16</f>
        <v>100</v>
      </c>
      <c r="J17" s="137">
        <f>J16</f>
        <v>100</v>
      </c>
      <c r="K17" s="137">
        <f>K16</f>
        <v>100</v>
      </c>
      <c r="L17" s="140">
        <v>199.5</v>
      </c>
    </row>
    <row r="18" spans="1:12" s="1" customFormat="1" ht="27.75" customHeight="1">
      <c r="A18" s="125">
        <v>10</v>
      </c>
      <c r="B18" s="148" t="s">
        <v>239</v>
      </c>
      <c r="C18" s="133" t="s">
        <v>59</v>
      </c>
      <c r="D18" s="133"/>
      <c r="E18" s="133"/>
      <c r="F18" s="135"/>
      <c r="G18" s="136"/>
      <c r="H18" s="137"/>
      <c r="I18" s="137"/>
      <c r="J18" s="137"/>
      <c r="K18" s="137"/>
      <c r="L18" s="140">
        <v>480.88</v>
      </c>
    </row>
    <row r="19" spans="1:12" s="1" customFormat="1" ht="40.5" customHeight="1">
      <c r="A19" s="125">
        <v>11</v>
      </c>
      <c r="B19" s="149" t="s">
        <v>240</v>
      </c>
      <c r="C19" s="133" t="s">
        <v>59</v>
      </c>
      <c r="D19" s="133"/>
      <c r="E19" s="133"/>
      <c r="F19" s="135"/>
      <c r="G19" s="136"/>
      <c r="H19" s="137"/>
      <c r="I19" s="137"/>
      <c r="J19" s="137"/>
      <c r="K19" s="137"/>
      <c r="L19" s="140">
        <v>163.53</v>
      </c>
    </row>
    <row r="20" spans="1:12" s="1" customFormat="1" ht="16.5" customHeight="1">
      <c r="A20" s="98">
        <v>12</v>
      </c>
      <c r="B20" s="148" t="s">
        <v>204</v>
      </c>
      <c r="C20" s="150" t="s">
        <v>59</v>
      </c>
      <c r="D20" s="150"/>
      <c r="E20" s="150"/>
      <c r="F20" s="151"/>
      <c r="G20" s="152"/>
      <c r="H20" s="153"/>
      <c r="I20" s="153"/>
      <c r="J20" s="153"/>
      <c r="K20" s="153"/>
      <c r="L20" s="154">
        <v>72</v>
      </c>
    </row>
    <row r="21" spans="1:12" s="1" customFormat="1" ht="18" customHeight="1">
      <c r="A21" s="125">
        <v>13</v>
      </c>
      <c r="B21" s="177" t="s">
        <v>64</v>
      </c>
      <c r="C21" s="142" t="s">
        <v>65</v>
      </c>
      <c r="D21" s="142"/>
      <c r="E21" s="142"/>
      <c r="F21" s="143"/>
      <c r="G21" s="144"/>
      <c r="H21" s="145"/>
      <c r="I21" s="145"/>
      <c r="J21" s="145"/>
      <c r="K21" s="145"/>
      <c r="L21" s="146">
        <f>L22+L23</f>
        <v>174.89999999999998</v>
      </c>
    </row>
    <row r="22" spans="1:12" s="1" customFormat="1" ht="48.75" customHeight="1">
      <c r="A22" s="98">
        <v>14</v>
      </c>
      <c r="B22" s="155" t="s">
        <v>241</v>
      </c>
      <c r="C22" s="156" t="s">
        <v>21</v>
      </c>
      <c r="D22" s="127" t="s">
        <v>22</v>
      </c>
      <c r="E22" s="157"/>
      <c r="F22" s="157"/>
      <c r="G22" s="158">
        <f>H22+I22+J22+K22</f>
        <v>0</v>
      </c>
      <c r="H22" s="159"/>
      <c r="I22" s="159"/>
      <c r="J22" s="159"/>
      <c r="K22" s="159"/>
      <c r="L22" s="160">
        <v>88.1</v>
      </c>
    </row>
    <row r="23" spans="1:12" s="1" customFormat="1" ht="52.5" customHeight="1">
      <c r="A23" s="125">
        <v>15</v>
      </c>
      <c r="B23" s="132" t="s">
        <v>242</v>
      </c>
      <c r="C23" s="133" t="s">
        <v>21</v>
      </c>
      <c r="D23" s="142"/>
      <c r="E23" s="161"/>
      <c r="F23" s="161"/>
      <c r="G23" s="144"/>
      <c r="H23" s="145"/>
      <c r="I23" s="145"/>
      <c r="J23" s="145"/>
      <c r="K23" s="145"/>
      <c r="L23" s="137">
        <v>86.8</v>
      </c>
    </row>
    <row r="24" spans="1:12" s="1" customFormat="1" ht="19.5" customHeight="1">
      <c r="A24" s="125">
        <v>16</v>
      </c>
      <c r="B24" s="177" t="s">
        <v>23</v>
      </c>
      <c r="C24" s="142" t="s">
        <v>24</v>
      </c>
      <c r="D24" s="142"/>
      <c r="E24" s="143"/>
      <c r="F24" s="143" t="s">
        <v>25</v>
      </c>
      <c r="G24" s="144">
        <v>0</v>
      </c>
      <c r="H24" s="146" t="e">
        <f>#REF!+H25+H26</f>
        <v>#REF!</v>
      </c>
      <c r="I24" s="146" t="e">
        <f>#REF!+I25+I26</f>
        <v>#REF!</v>
      </c>
      <c r="J24" s="146" t="e">
        <f>#REF!+J25+J26</f>
        <v>#REF!</v>
      </c>
      <c r="K24" s="146" t="e">
        <f>#REF!+K25+K26</f>
        <v>#REF!</v>
      </c>
      <c r="L24" s="146">
        <f>L25+L26</f>
        <v>40622.64</v>
      </c>
    </row>
    <row r="25" spans="1:12" s="1" customFormat="1" ht="27.75" customHeight="1">
      <c r="A25" s="98">
        <v>17</v>
      </c>
      <c r="B25" s="141" t="s">
        <v>243</v>
      </c>
      <c r="C25" s="133" t="s">
        <v>66</v>
      </c>
      <c r="D25" s="142"/>
      <c r="E25" s="143"/>
      <c r="F25" s="143"/>
      <c r="G25" s="144"/>
      <c r="H25" s="137"/>
      <c r="I25" s="137"/>
      <c r="J25" s="137"/>
      <c r="K25" s="137"/>
      <c r="L25" s="137">
        <v>40622.64</v>
      </c>
    </row>
    <row r="26" spans="1:12" s="1" customFormat="1" ht="30" customHeight="1">
      <c r="A26" s="125">
        <v>18</v>
      </c>
      <c r="B26" s="139" t="s">
        <v>244</v>
      </c>
      <c r="C26" s="133" t="s">
        <v>66</v>
      </c>
      <c r="D26" s="142"/>
      <c r="E26" s="143"/>
      <c r="F26" s="143"/>
      <c r="G26" s="144"/>
      <c r="H26" s="137"/>
      <c r="I26" s="137"/>
      <c r="J26" s="137"/>
      <c r="K26" s="137"/>
      <c r="L26" s="137">
        <v>0</v>
      </c>
    </row>
    <row r="27" spans="1:12" s="1" customFormat="1" ht="19.5" customHeight="1">
      <c r="A27" s="98">
        <v>19</v>
      </c>
      <c r="B27" s="177" t="s">
        <v>26</v>
      </c>
      <c r="C27" s="142" t="s">
        <v>27</v>
      </c>
      <c r="D27" s="161"/>
      <c r="E27" s="161"/>
      <c r="F27" s="143"/>
      <c r="G27" s="144" t="e">
        <f>H27+I27+J27+K27</f>
        <v>#REF!</v>
      </c>
      <c r="H27" s="145" t="e">
        <f>#REF!</f>
        <v>#REF!</v>
      </c>
      <c r="I27" s="145" t="e">
        <f>#REF!</f>
        <v>#REF!</v>
      </c>
      <c r="J27" s="145" t="e">
        <f>#REF!</f>
        <v>#REF!</v>
      </c>
      <c r="K27" s="145" t="e">
        <f>#REF!</f>
        <v>#REF!</v>
      </c>
      <c r="L27" s="146">
        <f>L29+L30+L28</f>
        <v>562.69</v>
      </c>
    </row>
    <row r="28" spans="1:12" s="1" customFormat="1" ht="75" customHeight="1">
      <c r="A28" s="125">
        <v>20</v>
      </c>
      <c r="B28" s="138" t="s">
        <v>245</v>
      </c>
      <c r="C28" s="133" t="s">
        <v>157</v>
      </c>
      <c r="D28" s="161"/>
      <c r="E28" s="161"/>
      <c r="F28" s="143"/>
      <c r="G28" s="144"/>
      <c r="H28" s="145"/>
      <c r="I28" s="145"/>
      <c r="J28" s="145"/>
      <c r="K28" s="145"/>
      <c r="L28" s="162">
        <v>29</v>
      </c>
    </row>
    <row r="29" spans="1:12" s="1" customFormat="1" ht="51" customHeight="1">
      <c r="A29" s="125">
        <v>21</v>
      </c>
      <c r="B29" s="132" t="s">
        <v>246</v>
      </c>
      <c r="C29" s="133" t="s">
        <v>67</v>
      </c>
      <c r="D29" s="161"/>
      <c r="E29" s="161"/>
      <c r="F29" s="143"/>
      <c r="G29" s="144"/>
      <c r="H29" s="145"/>
      <c r="I29" s="145"/>
      <c r="J29" s="145"/>
      <c r="K29" s="145"/>
      <c r="L29" s="137">
        <v>391.64</v>
      </c>
    </row>
    <row r="30" spans="1:12" s="1" customFormat="1" ht="38.25" customHeight="1">
      <c r="A30" s="98">
        <v>22</v>
      </c>
      <c r="B30" s="163" t="s">
        <v>247</v>
      </c>
      <c r="C30" s="133" t="s">
        <v>67</v>
      </c>
      <c r="D30" s="161"/>
      <c r="E30" s="161"/>
      <c r="F30" s="143"/>
      <c r="G30" s="144"/>
      <c r="H30" s="145"/>
      <c r="I30" s="145"/>
      <c r="J30" s="145"/>
      <c r="K30" s="145"/>
      <c r="L30" s="137">
        <v>142.05</v>
      </c>
    </row>
    <row r="31" spans="1:12" s="1" customFormat="1" ht="18" customHeight="1">
      <c r="A31" s="125">
        <v>23</v>
      </c>
      <c r="B31" s="177" t="s">
        <v>60</v>
      </c>
      <c r="C31" s="142" t="s">
        <v>28</v>
      </c>
      <c r="D31" s="143"/>
      <c r="E31" s="143"/>
      <c r="F31" s="143"/>
      <c r="G31" s="144" t="e">
        <f>H31+I31+J31+K31</f>
        <v>#REF!</v>
      </c>
      <c r="H31" s="145" t="e">
        <f>#REF!+#REF!</f>
        <v>#REF!</v>
      </c>
      <c r="I31" s="145" t="e">
        <f>#REF!+#REF!</f>
        <v>#REF!</v>
      </c>
      <c r="J31" s="145" t="e">
        <f>#REF!+#REF!</f>
        <v>#REF!</v>
      </c>
      <c r="K31" s="145" t="e">
        <f>#REF!+#REF!</f>
        <v>#REF!</v>
      </c>
      <c r="L31" s="146">
        <f>L32+L33</f>
        <v>14824.93</v>
      </c>
    </row>
    <row r="32" spans="1:12" s="1" customFormat="1" ht="39.75" customHeight="1">
      <c r="A32" s="98">
        <v>24</v>
      </c>
      <c r="B32" s="163" t="s">
        <v>248</v>
      </c>
      <c r="C32" s="150" t="s">
        <v>29</v>
      </c>
      <c r="D32" s="150"/>
      <c r="E32" s="151"/>
      <c r="F32" s="151"/>
      <c r="G32" s="152"/>
      <c r="H32" s="153"/>
      <c r="I32" s="153"/>
      <c r="J32" s="153"/>
      <c r="K32" s="153"/>
      <c r="L32" s="154">
        <v>13747.43</v>
      </c>
    </row>
    <row r="33" spans="1:12" s="1" customFormat="1" ht="39.75" customHeight="1">
      <c r="A33" s="125">
        <v>25</v>
      </c>
      <c r="B33" s="147" t="s">
        <v>249</v>
      </c>
      <c r="C33" s="150" t="s">
        <v>205</v>
      </c>
      <c r="D33" s="150"/>
      <c r="E33" s="151"/>
      <c r="F33" s="151"/>
      <c r="G33" s="152"/>
      <c r="H33" s="153"/>
      <c r="I33" s="153"/>
      <c r="J33" s="153"/>
      <c r="K33" s="153"/>
      <c r="L33" s="154">
        <v>1077.5</v>
      </c>
    </row>
    <row r="34" spans="1:12" s="1" customFormat="1" ht="19.5" customHeight="1">
      <c r="A34" s="125">
        <v>26</v>
      </c>
      <c r="B34" s="177" t="s">
        <v>31</v>
      </c>
      <c r="C34" s="142" t="s">
        <v>68</v>
      </c>
      <c r="D34" s="142"/>
      <c r="E34" s="143"/>
      <c r="F34" s="143"/>
      <c r="G34" s="144"/>
      <c r="H34" s="145"/>
      <c r="I34" s="145"/>
      <c r="J34" s="145"/>
      <c r="K34" s="145"/>
      <c r="L34" s="146">
        <f>L35+L36</f>
        <v>14168.290000000003</v>
      </c>
    </row>
    <row r="35" spans="1:12" s="1" customFormat="1" ht="18.75" customHeight="1">
      <c r="A35" s="98">
        <v>27</v>
      </c>
      <c r="B35" s="63" t="s">
        <v>208</v>
      </c>
      <c r="C35" s="133" t="s">
        <v>161</v>
      </c>
      <c r="D35" s="172">
        <v>1003</v>
      </c>
      <c r="E35" s="164"/>
      <c r="F35" s="164"/>
      <c r="G35" s="158"/>
      <c r="H35" s="159"/>
      <c r="I35" s="159"/>
      <c r="J35" s="159"/>
      <c r="K35" s="159"/>
      <c r="L35" s="165">
        <v>425.04</v>
      </c>
    </row>
    <row r="36" spans="1:12" s="1" customFormat="1" ht="15.75" customHeight="1">
      <c r="A36" s="125">
        <v>28</v>
      </c>
      <c r="B36" s="155" t="s">
        <v>61</v>
      </c>
      <c r="C36" s="156" t="s">
        <v>32</v>
      </c>
      <c r="D36" s="156"/>
      <c r="E36" s="129"/>
      <c r="F36" s="129"/>
      <c r="G36" s="130"/>
      <c r="H36" s="160"/>
      <c r="I36" s="160"/>
      <c r="J36" s="160"/>
      <c r="K36" s="160"/>
      <c r="L36" s="165">
        <f>L37+L38+L39+L40</f>
        <v>13743.250000000002</v>
      </c>
    </row>
    <row r="37" spans="1:12" s="1" customFormat="1" ht="24.75" customHeight="1">
      <c r="A37" s="98">
        <v>29</v>
      </c>
      <c r="B37" s="147" t="s">
        <v>209</v>
      </c>
      <c r="C37" s="133" t="s">
        <v>32</v>
      </c>
      <c r="D37" s="133"/>
      <c r="E37" s="135"/>
      <c r="F37" s="135"/>
      <c r="G37" s="136"/>
      <c r="H37" s="137"/>
      <c r="I37" s="137"/>
      <c r="J37" s="137"/>
      <c r="K37" s="137"/>
      <c r="L37" s="140">
        <v>3014.75</v>
      </c>
    </row>
    <row r="38" spans="1:12" s="1" customFormat="1" ht="27" customHeight="1">
      <c r="A38" s="125">
        <v>30</v>
      </c>
      <c r="B38" s="147" t="s">
        <v>210</v>
      </c>
      <c r="C38" s="133" t="s">
        <v>32</v>
      </c>
      <c r="D38" s="133"/>
      <c r="E38" s="135"/>
      <c r="F38" s="135"/>
      <c r="G38" s="136"/>
      <c r="H38" s="137"/>
      <c r="I38" s="137"/>
      <c r="J38" s="137"/>
      <c r="K38" s="137"/>
      <c r="L38" s="140">
        <v>7598.17</v>
      </c>
    </row>
    <row r="39" spans="1:12" s="1" customFormat="1" ht="18.75" customHeight="1">
      <c r="A39" s="125">
        <v>31</v>
      </c>
      <c r="B39" s="147" t="s">
        <v>211</v>
      </c>
      <c r="C39" s="133" t="s">
        <v>32</v>
      </c>
      <c r="D39" s="133"/>
      <c r="E39" s="135"/>
      <c r="F39" s="135"/>
      <c r="G39" s="136"/>
      <c r="H39" s="137"/>
      <c r="I39" s="137"/>
      <c r="J39" s="137"/>
      <c r="K39" s="137"/>
      <c r="L39" s="140">
        <v>2656.8</v>
      </c>
    </row>
    <row r="40" spans="1:12" s="1" customFormat="1" ht="18.75" customHeight="1">
      <c r="A40" s="98">
        <v>32</v>
      </c>
      <c r="B40" s="147" t="s">
        <v>212</v>
      </c>
      <c r="C40" s="133" t="s">
        <v>32</v>
      </c>
      <c r="D40" s="133"/>
      <c r="E40" s="135"/>
      <c r="F40" s="135"/>
      <c r="G40" s="136"/>
      <c r="H40" s="137"/>
      <c r="I40" s="137"/>
      <c r="J40" s="137"/>
      <c r="K40" s="137"/>
      <c r="L40" s="140">
        <v>473.53</v>
      </c>
    </row>
    <row r="41" spans="1:12" s="1" customFormat="1" ht="18" customHeight="1">
      <c r="A41" s="125">
        <v>33</v>
      </c>
      <c r="B41" s="177" t="s">
        <v>62</v>
      </c>
      <c r="C41" s="142" t="s">
        <v>69</v>
      </c>
      <c r="D41" s="142"/>
      <c r="E41" s="143"/>
      <c r="F41" s="143"/>
      <c r="G41" s="144"/>
      <c r="H41" s="145"/>
      <c r="I41" s="145"/>
      <c r="J41" s="145"/>
      <c r="K41" s="145"/>
      <c r="L41" s="146">
        <f>L42</f>
        <v>732.1</v>
      </c>
    </row>
    <row r="42" spans="1:12" s="1" customFormat="1" ht="25.5" customHeight="1">
      <c r="A42" s="98">
        <v>34</v>
      </c>
      <c r="B42" s="132" t="s">
        <v>250</v>
      </c>
      <c r="C42" s="133" t="s">
        <v>71</v>
      </c>
      <c r="D42" s="133"/>
      <c r="E42" s="135"/>
      <c r="F42" s="135"/>
      <c r="G42" s="136"/>
      <c r="H42" s="137"/>
      <c r="I42" s="137"/>
      <c r="J42" s="137"/>
      <c r="K42" s="137"/>
      <c r="L42" s="140">
        <v>732.1</v>
      </c>
    </row>
    <row r="43" spans="1:12" s="1" customFormat="1" ht="22.5" customHeight="1">
      <c r="A43" s="125">
        <v>35</v>
      </c>
      <c r="B43" s="177" t="s">
        <v>63</v>
      </c>
      <c r="C43" s="142" t="s">
        <v>72</v>
      </c>
      <c r="D43" s="142"/>
      <c r="E43" s="143"/>
      <c r="F43" s="143"/>
      <c r="G43" s="144"/>
      <c r="H43" s="145"/>
      <c r="I43" s="145"/>
      <c r="J43" s="145"/>
      <c r="K43" s="145"/>
      <c r="L43" s="166">
        <f>L44+L45</f>
        <v>2042.05</v>
      </c>
    </row>
    <row r="44" spans="1:12" s="1" customFormat="1" ht="22.5" customHeight="1">
      <c r="A44" s="125">
        <v>36</v>
      </c>
      <c r="B44" s="132" t="s">
        <v>251</v>
      </c>
      <c r="C44" s="150" t="s">
        <v>70</v>
      </c>
      <c r="D44" s="150"/>
      <c r="E44" s="151"/>
      <c r="F44" s="151"/>
      <c r="G44" s="152"/>
      <c r="H44" s="153"/>
      <c r="I44" s="153"/>
      <c r="J44" s="153"/>
      <c r="K44" s="153"/>
      <c r="L44" s="154">
        <v>1878.78</v>
      </c>
    </row>
    <row r="45" spans="1:12" s="1" customFormat="1" ht="24" customHeight="1" thickBot="1">
      <c r="A45" s="98">
        <v>37</v>
      </c>
      <c r="B45" s="132" t="s">
        <v>252</v>
      </c>
      <c r="C45" s="167" t="s">
        <v>70</v>
      </c>
      <c r="D45" s="167"/>
      <c r="E45" s="168"/>
      <c r="F45" s="168"/>
      <c r="G45" s="169"/>
      <c r="H45" s="170"/>
      <c r="I45" s="170"/>
      <c r="J45" s="170"/>
      <c r="K45" s="170"/>
      <c r="L45" s="171">
        <v>163.27</v>
      </c>
    </row>
    <row r="46" spans="1:12" ht="22.5" customHeight="1" thickBot="1">
      <c r="A46" s="173"/>
      <c r="B46" s="174" t="s">
        <v>33</v>
      </c>
      <c r="C46" s="175"/>
      <c r="D46" s="175"/>
      <c r="E46" s="175"/>
      <c r="F46" s="175"/>
      <c r="G46" s="175"/>
      <c r="H46" s="176" t="e">
        <f>H9+H21+H24+H27+H31+H34+H43+H41</f>
        <v>#REF!</v>
      </c>
      <c r="I46" s="176" t="e">
        <f>I9+I21+I24+I27+I31+I34+I43+I41</f>
        <v>#REF!</v>
      </c>
      <c r="J46" s="176" t="e">
        <f>J9+J21+J24+J27+J31+J34+J43+J41</f>
        <v>#REF!</v>
      </c>
      <c r="K46" s="176" t="e">
        <f>K9+K21+K24+K27+K31+K34+K43+K41</f>
        <v>#REF!</v>
      </c>
      <c r="L46" s="176">
        <f>L9+L21+L24+L27+L31+L34+L41+L43</f>
        <v>100317.59000000001</v>
      </c>
    </row>
    <row r="47" spans="1:11" ht="14.25">
      <c r="A47" s="5"/>
      <c r="B47" s="7"/>
      <c r="C47" s="7"/>
      <c r="D47" s="7"/>
      <c r="E47" s="7"/>
      <c r="F47" s="7"/>
      <c r="G47" s="7"/>
      <c r="H47" s="4"/>
      <c r="I47" s="4"/>
      <c r="J47" s="4"/>
      <c r="K47" s="4"/>
    </row>
    <row r="48" ht="14.25">
      <c r="B48" s="3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60" zoomScalePageLayoutView="0" workbookViewId="0" topLeftCell="A1">
      <selection activeCell="A1" sqref="A1:F1"/>
    </sheetView>
  </sheetViews>
  <sheetFormatPr defaultColWidth="9.00390625" defaultRowHeight="12.75"/>
  <cols>
    <col min="1" max="1" width="78.00390625" style="47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49" customWidth="1"/>
    <col min="7" max="7" width="4.125" style="49" hidden="1" customWidth="1"/>
    <col min="8" max="8" width="10.75390625" style="0" bestFit="1" customWidth="1"/>
  </cols>
  <sheetData>
    <row r="1" spans="1:6" ht="12.75">
      <c r="A1" s="198" t="s">
        <v>261</v>
      </c>
      <c r="B1" s="204"/>
      <c r="C1" s="204"/>
      <c r="D1" s="204"/>
      <c r="E1" s="204"/>
      <c r="F1" s="204"/>
    </row>
    <row r="2" spans="3:6" ht="12.75">
      <c r="C2" s="202"/>
      <c r="D2" s="200"/>
      <c r="E2" s="200"/>
      <c r="F2" s="200"/>
    </row>
    <row r="3" spans="3:6" ht="12.75">
      <c r="C3" s="202"/>
      <c r="D3" s="200"/>
      <c r="E3" s="200"/>
      <c r="F3" s="200"/>
    </row>
    <row r="4" spans="3:6" ht="12.75">
      <c r="C4" s="200"/>
      <c r="D4" s="200"/>
      <c r="E4" s="200"/>
      <c r="F4" s="200"/>
    </row>
    <row r="5" spans="1:12" ht="39" customHeight="1">
      <c r="A5" s="199" t="s">
        <v>213</v>
      </c>
      <c r="B5" s="203"/>
      <c r="C5" s="203"/>
      <c r="D5" s="203"/>
      <c r="E5" s="203"/>
      <c r="F5" s="203"/>
      <c r="G5" s="46"/>
      <c r="H5" s="46"/>
      <c r="I5" s="46"/>
      <c r="J5" s="46"/>
      <c r="K5" s="46"/>
      <c r="L5" s="46"/>
    </row>
    <row r="8" spans="1:6" ht="44.25" customHeight="1">
      <c r="A8" s="50" t="s">
        <v>82</v>
      </c>
      <c r="B8" s="51" t="s">
        <v>114</v>
      </c>
      <c r="C8" s="51" t="s">
        <v>115</v>
      </c>
      <c r="D8" s="51" t="s">
        <v>3</v>
      </c>
      <c r="E8" s="51" t="s">
        <v>4</v>
      </c>
      <c r="F8" s="51" t="s">
        <v>214</v>
      </c>
    </row>
    <row r="9" spans="1:6" ht="27.75" customHeight="1">
      <c r="A9" s="178" t="s">
        <v>154</v>
      </c>
      <c r="B9" s="57"/>
      <c r="C9" s="52"/>
      <c r="D9" s="52"/>
      <c r="E9" s="57"/>
      <c r="F9" s="58">
        <f>F10+F19+F22+F33+F38+F43+F52+F57+F71+F74</f>
        <v>90172.07000000002</v>
      </c>
    </row>
    <row r="10" spans="1:8" ht="36.75">
      <c r="A10" s="178" t="s">
        <v>128</v>
      </c>
      <c r="B10" s="53" t="s">
        <v>129</v>
      </c>
      <c r="C10" s="53" t="s">
        <v>16</v>
      </c>
      <c r="D10" s="53" t="s">
        <v>116</v>
      </c>
      <c r="E10" s="53" t="s">
        <v>116</v>
      </c>
      <c r="F10" s="56">
        <f>F11+F13+F17</f>
        <v>16098.56</v>
      </c>
      <c r="G10" s="59"/>
      <c r="H10" s="60"/>
    </row>
    <row r="11" spans="1:6" ht="15" customHeight="1">
      <c r="A11" s="63" t="s">
        <v>130</v>
      </c>
      <c r="B11" s="52" t="s">
        <v>129</v>
      </c>
      <c r="C11" s="52" t="s">
        <v>16</v>
      </c>
      <c r="D11" s="52" t="s">
        <v>131</v>
      </c>
      <c r="E11" s="52" t="s">
        <v>116</v>
      </c>
      <c r="F11" s="58">
        <f>F12</f>
        <v>1038.76</v>
      </c>
    </row>
    <row r="12" spans="1:6" ht="15" customHeight="1">
      <c r="A12" s="63" t="s">
        <v>119</v>
      </c>
      <c r="B12" s="52" t="s">
        <v>129</v>
      </c>
      <c r="C12" s="52" t="s">
        <v>16</v>
      </c>
      <c r="D12" s="52" t="s">
        <v>131</v>
      </c>
      <c r="E12" s="57">
        <v>100</v>
      </c>
      <c r="F12" s="58">
        <v>1038.76</v>
      </c>
    </row>
    <row r="13" spans="1:6" ht="24" customHeight="1">
      <c r="A13" s="63" t="s">
        <v>132</v>
      </c>
      <c r="B13" s="52" t="s">
        <v>129</v>
      </c>
      <c r="C13" s="52" t="s">
        <v>16</v>
      </c>
      <c r="D13" s="52" t="s">
        <v>133</v>
      </c>
      <c r="E13" s="57" t="s">
        <v>116</v>
      </c>
      <c r="F13" s="58">
        <f>F14+F15+F16</f>
        <v>15054.5</v>
      </c>
    </row>
    <row r="14" spans="1:6" ht="13.5" customHeight="1">
      <c r="A14" s="63" t="s">
        <v>119</v>
      </c>
      <c r="B14" s="52" t="s">
        <v>129</v>
      </c>
      <c r="C14" s="52" t="s">
        <v>16</v>
      </c>
      <c r="D14" s="52" t="s">
        <v>133</v>
      </c>
      <c r="E14" s="57">
        <v>100</v>
      </c>
      <c r="F14" s="58">
        <v>11949.72</v>
      </c>
    </row>
    <row r="15" spans="1:6" ht="13.5" customHeight="1">
      <c r="A15" s="63" t="s">
        <v>158</v>
      </c>
      <c r="B15" s="52" t="s">
        <v>129</v>
      </c>
      <c r="C15" s="52" t="s">
        <v>16</v>
      </c>
      <c r="D15" s="52" t="s">
        <v>133</v>
      </c>
      <c r="E15" s="57">
        <v>200</v>
      </c>
      <c r="F15" s="58">
        <v>3090.53</v>
      </c>
    </row>
    <row r="16" spans="1:6" ht="15" customHeight="1">
      <c r="A16" s="63" t="s">
        <v>127</v>
      </c>
      <c r="B16" s="52" t="s">
        <v>129</v>
      </c>
      <c r="C16" s="52" t="s">
        <v>16</v>
      </c>
      <c r="D16" s="52" t="s">
        <v>133</v>
      </c>
      <c r="E16" s="57">
        <v>800</v>
      </c>
      <c r="F16" s="58">
        <v>14.25</v>
      </c>
    </row>
    <row r="17" spans="1:6" ht="24.75" customHeight="1">
      <c r="A17" s="63" t="s">
        <v>216</v>
      </c>
      <c r="B17" s="52" t="s">
        <v>129</v>
      </c>
      <c r="C17" s="52" t="s">
        <v>16</v>
      </c>
      <c r="D17" s="62" t="s">
        <v>215</v>
      </c>
      <c r="E17" s="52" t="s">
        <v>116</v>
      </c>
      <c r="F17" s="58">
        <f>F18</f>
        <v>5.3</v>
      </c>
    </row>
    <row r="18" spans="1:6" ht="15" customHeight="1">
      <c r="A18" s="63" t="s">
        <v>158</v>
      </c>
      <c r="B18" s="52" t="s">
        <v>129</v>
      </c>
      <c r="C18" s="52" t="s">
        <v>16</v>
      </c>
      <c r="D18" s="62" t="s">
        <v>215</v>
      </c>
      <c r="E18" s="57">
        <v>200</v>
      </c>
      <c r="F18" s="58">
        <v>5.3</v>
      </c>
    </row>
    <row r="19" spans="1:6" ht="15" customHeight="1">
      <c r="A19" s="178" t="s">
        <v>134</v>
      </c>
      <c r="B19" s="53" t="s">
        <v>129</v>
      </c>
      <c r="C19" s="53" t="s">
        <v>58</v>
      </c>
      <c r="D19" s="53" t="s">
        <v>116</v>
      </c>
      <c r="E19" s="53" t="s">
        <v>116</v>
      </c>
      <c r="F19" s="56">
        <v>0</v>
      </c>
    </row>
    <row r="20" spans="1:6" ht="15" customHeight="1">
      <c r="A20" s="63" t="s">
        <v>40</v>
      </c>
      <c r="B20" s="52" t="s">
        <v>129</v>
      </c>
      <c r="C20" s="52" t="s">
        <v>58</v>
      </c>
      <c r="D20" s="52" t="s">
        <v>135</v>
      </c>
      <c r="E20" s="52" t="s">
        <v>116</v>
      </c>
      <c r="F20" s="58">
        <v>0</v>
      </c>
    </row>
    <row r="21" spans="1:6" ht="15" customHeight="1">
      <c r="A21" s="63" t="s">
        <v>253</v>
      </c>
      <c r="B21" s="52" t="s">
        <v>129</v>
      </c>
      <c r="C21" s="52" t="s">
        <v>58</v>
      </c>
      <c r="D21" s="52" t="s">
        <v>135</v>
      </c>
      <c r="E21" s="57">
        <v>800</v>
      </c>
      <c r="F21" s="58">
        <v>0</v>
      </c>
    </row>
    <row r="22" spans="1:7" ht="15" customHeight="1">
      <c r="A22" s="178" t="s">
        <v>17</v>
      </c>
      <c r="B22" s="53" t="s">
        <v>129</v>
      </c>
      <c r="C22" s="53" t="s">
        <v>59</v>
      </c>
      <c r="D22" s="53" t="s">
        <v>116</v>
      </c>
      <c r="E22" s="53" t="s">
        <v>116</v>
      </c>
      <c r="F22" s="56">
        <f>F23+F25+F27+F29:G29+F31</f>
        <v>945.91</v>
      </c>
      <c r="G22" s="56"/>
    </row>
    <row r="23" spans="1:6" ht="25.5" customHeight="1">
      <c r="A23" s="63" t="s">
        <v>217</v>
      </c>
      <c r="B23" s="52" t="s">
        <v>129</v>
      </c>
      <c r="C23" s="52" t="s">
        <v>59</v>
      </c>
      <c r="D23" s="62" t="s">
        <v>136</v>
      </c>
      <c r="E23" s="52" t="s">
        <v>116</v>
      </c>
      <c r="F23" s="58">
        <f>F24</f>
        <v>30</v>
      </c>
    </row>
    <row r="24" spans="1:6" ht="15" customHeight="1">
      <c r="A24" s="63" t="s">
        <v>158</v>
      </c>
      <c r="B24" s="52" t="s">
        <v>129</v>
      </c>
      <c r="C24" s="52" t="s">
        <v>59</v>
      </c>
      <c r="D24" s="62" t="s">
        <v>136</v>
      </c>
      <c r="E24" s="57">
        <v>200</v>
      </c>
      <c r="F24" s="58">
        <v>30</v>
      </c>
    </row>
    <row r="25" spans="1:6" ht="15.75" customHeight="1">
      <c r="A25" s="148" t="s">
        <v>204</v>
      </c>
      <c r="B25" s="52" t="s">
        <v>129</v>
      </c>
      <c r="C25" s="52" t="s">
        <v>59</v>
      </c>
      <c r="D25" s="62" t="s">
        <v>218</v>
      </c>
      <c r="E25" s="52" t="s">
        <v>116</v>
      </c>
      <c r="F25" s="58">
        <f>F26</f>
        <v>72</v>
      </c>
    </row>
    <row r="26" spans="1:6" ht="15" customHeight="1">
      <c r="A26" s="63" t="s">
        <v>155</v>
      </c>
      <c r="B26" s="52" t="s">
        <v>129</v>
      </c>
      <c r="C26" s="52" t="s">
        <v>59</v>
      </c>
      <c r="D26" s="62" t="s">
        <v>218</v>
      </c>
      <c r="E26" s="57">
        <v>800</v>
      </c>
      <c r="F26" s="58">
        <v>72</v>
      </c>
    </row>
    <row r="27" spans="1:6" ht="51.75" customHeight="1">
      <c r="A27" s="147" t="s">
        <v>238</v>
      </c>
      <c r="B27" s="52" t="s">
        <v>129</v>
      </c>
      <c r="C27" s="52" t="s">
        <v>59</v>
      </c>
      <c r="D27" s="62" t="s">
        <v>137</v>
      </c>
      <c r="E27" s="52" t="s">
        <v>116</v>
      </c>
      <c r="F27" s="58">
        <f>F28</f>
        <v>199.5</v>
      </c>
    </row>
    <row r="28" spans="1:6" ht="15" customHeight="1">
      <c r="A28" s="63" t="s">
        <v>138</v>
      </c>
      <c r="B28" s="52" t="s">
        <v>129</v>
      </c>
      <c r="C28" s="52" t="s">
        <v>59</v>
      </c>
      <c r="D28" s="52" t="s">
        <v>137</v>
      </c>
      <c r="E28" s="57">
        <v>600</v>
      </c>
      <c r="F28" s="58">
        <v>199.5</v>
      </c>
    </row>
    <row r="29" spans="1:6" ht="53.25" customHeight="1">
      <c r="A29" s="149" t="s">
        <v>240</v>
      </c>
      <c r="B29" s="52" t="s">
        <v>129</v>
      </c>
      <c r="C29" s="52" t="s">
        <v>59</v>
      </c>
      <c r="D29" s="57">
        <v>7951200</v>
      </c>
      <c r="E29" s="52" t="s">
        <v>116</v>
      </c>
      <c r="F29" s="58">
        <f>F30</f>
        <v>163.53</v>
      </c>
    </row>
    <row r="30" spans="1:6" ht="15" customHeight="1">
      <c r="A30" s="63" t="s">
        <v>158</v>
      </c>
      <c r="B30" s="52" t="s">
        <v>129</v>
      </c>
      <c r="C30" s="52" t="s">
        <v>59</v>
      </c>
      <c r="D30" s="57">
        <v>7951200</v>
      </c>
      <c r="E30" s="57">
        <v>200</v>
      </c>
      <c r="F30" s="58">
        <v>163.53</v>
      </c>
    </row>
    <row r="31" spans="1:6" ht="27.75" customHeight="1">
      <c r="A31" s="148" t="s">
        <v>239</v>
      </c>
      <c r="B31" s="52" t="s">
        <v>129</v>
      </c>
      <c r="C31" s="52" t="s">
        <v>59</v>
      </c>
      <c r="D31" s="57">
        <v>7951300</v>
      </c>
      <c r="E31" s="57"/>
      <c r="F31" s="58">
        <f>F32</f>
        <v>480.88</v>
      </c>
    </row>
    <row r="32" spans="1:6" ht="15" customHeight="1">
      <c r="A32" s="63" t="s">
        <v>158</v>
      </c>
      <c r="B32" s="52" t="s">
        <v>129</v>
      </c>
      <c r="C32" s="52" t="s">
        <v>59</v>
      </c>
      <c r="D32" s="57">
        <v>7951300</v>
      </c>
      <c r="E32" s="57">
        <v>200</v>
      </c>
      <c r="F32" s="58">
        <v>480.88</v>
      </c>
    </row>
    <row r="33" spans="1:6" ht="24.75" customHeight="1">
      <c r="A33" s="178" t="s">
        <v>139</v>
      </c>
      <c r="B33" s="53" t="s">
        <v>129</v>
      </c>
      <c r="C33" s="53" t="s">
        <v>21</v>
      </c>
      <c r="D33" s="53" t="s">
        <v>116</v>
      </c>
      <c r="E33" s="55" t="s">
        <v>116</v>
      </c>
      <c r="F33" s="56">
        <f>F34+F36</f>
        <v>174.89999999999998</v>
      </c>
    </row>
    <row r="34" spans="1:6" ht="36" customHeight="1">
      <c r="A34" s="155" t="s">
        <v>241</v>
      </c>
      <c r="B34" s="52" t="s">
        <v>129</v>
      </c>
      <c r="C34" s="52" t="s">
        <v>21</v>
      </c>
      <c r="D34" s="52" t="s">
        <v>140</v>
      </c>
      <c r="E34" s="52" t="s">
        <v>116</v>
      </c>
      <c r="F34" s="58">
        <f>F35</f>
        <v>88.1</v>
      </c>
    </row>
    <row r="35" spans="1:6" ht="15" customHeight="1">
      <c r="A35" s="63" t="s">
        <v>158</v>
      </c>
      <c r="B35" s="52" t="s">
        <v>129</v>
      </c>
      <c r="C35" s="52" t="s">
        <v>21</v>
      </c>
      <c r="D35" s="52" t="s">
        <v>140</v>
      </c>
      <c r="E35" s="57">
        <v>200</v>
      </c>
      <c r="F35" s="58">
        <v>88.1</v>
      </c>
    </row>
    <row r="36" spans="1:6" ht="57.75" customHeight="1">
      <c r="A36" s="132" t="s">
        <v>242</v>
      </c>
      <c r="B36" s="52" t="s">
        <v>129</v>
      </c>
      <c r="C36" s="52" t="s">
        <v>21</v>
      </c>
      <c r="D36" s="52" t="s">
        <v>141</v>
      </c>
      <c r="E36" s="57" t="s">
        <v>116</v>
      </c>
      <c r="F36" s="58">
        <f>F37</f>
        <v>86.8</v>
      </c>
    </row>
    <row r="37" spans="1:6" ht="15" customHeight="1">
      <c r="A37" s="63" t="s">
        <v>158</v>
      </c>
      <c r="B37" s="52" t="s">
        <v>129</v>
      </c>
      <c r="C37" s="52" t="s">
        <v>21</v>
      </c>
      <c r="D37" s="52" t="s">
        <v>141</v>
      </c>
      <c r="E37" s="57">
        <v>200</v>
      </c>
      <c r="F37" s="58">
        <v>86.8</v>
      </c>
    </row>
    <row r="38" spans="1:6" ht="15.75" customHeight="1">
      <c r="A38" s="178" t="s">
        <v>142</v>
      </c>
      <c r="B38" s="53" t="s">
        <v>129</v>
      </c>
      <c r="C38" s="53" t="s">
        <v>66</v>
      </c>
      <c r="D38" s="53" t="s">
        <v>116</v>
      </c>
      <c r="E38" s="53" t="s">
        <v>116</v>
      </c>
      <c r="F38" s="56">
        <f>F39+F41</f>
        <v>40622.64</v>
      </c>
    </row>
    <row r="39" spans="1:6" ht="27.75" customHeight="1">
      <c r="A39" s="141" t="s">
        <v>243</v>
      </c>
      <c r="B39" s="52" t="s">
        <v>129</v>
      </c>
      <c r="C39" s="52" t="s">
        <v>66</v>
      </c>
      <c r="D39" s="57">
        <v>7950200</v>
      </c>
      <c r="E39" s="57" t="s">
        <v>116</v>
      </c>
      <c r="F39" s="58">
        <f>F40</f>
        <v>40622.64</v>
      </c>
    </row>
    <row r="40" spans="1:6" ht="15" customHeight="1">
      <c r="A40" s="63" t="s">
        <v>158</v>
      </c>
      <c r="B40" s="52" t="s">
        <v>129</v>
      </c>
      <c r="C40" s="52" t="s">
        <v>66</v>
      </c>
      <c r="D40" s="57">
        <v>7950200</v>
      </c>
      <c r="E40" s="57">
        <v>200</v>
      </c>
      <c r="F40" s="58">
        <v>40622.64</v>
      </c>
    </row>
    <row r="41" spans="1:6" ht="27.75" customHeight="1">
      <c r="A41" s="139" t="s">
        <v>244</v>
      </c>
      <c r="B41" s="52" t="s">
        <v>129</v>
      </c>
      <c r="C41" s="52" t="s">
        <v>66</v>
      </c>
      <c r="D41" s="52" t="s">
        <v>143</v>
      </c>
      <c r="E41" s="57" t="s">
        <v>116</v>
      </c>
      <c r="F41" s="58">
        <f>F42</f>
        <v>0</v>
      </c>
    </row>
    <row r="42" spans="1:6" ht="15" customHeight="1">
      <c r="A42" s="63" t="s">
        <v>126</v>
      </c>
      <c r="B42" s="52" t="s">
        <v>129</v>
      </c>
      <c r="C42" s="52" t="s">
        <v>66</v>
      </c>
      <c r="D42" s="52" t="s">
        <v>143</v>
      </c>
      <c r="E42" s="57">
        <v>200</v>
      </c>
      <c r="F42" s="58">
        <v>0</v>
      </c>
    </row>
    <row r="43" spans="1:6" ht="15" customHeight="1">
      <c r="A43" s="178" t="s">
        <v>190</v>
      </c>
      <c r="B43" s="55">
        <v>916</v>
      </c>
      <c r="C43" s="61" t="s">
        <v>27</v>
      </c>
      <c r="D43" s="53"/>
      <c r="E43" s="55"/>
      <c r="F43" s="56">
        <f>F44+F47</f>
        <v>562.69</v>
      </c>
    </row>
    <row r="44" spans="1:6" ht="15" customHeight="1">
      <c r="A44" s="178" t="s">
        <v>156</v>
      </c>
      <c r="B44" s="53" t="s">
        <v>129</v>
      </c>
      <c r="C44" s="61" t="s">
        <v>157</v>
      </c>
      <c r="D44" s="52"/>
      <c r="E44" s="57"/>
      <c r="F44" s="56">
        <f>F45</f>
        <v>29</v>
      </c>
    </row>
    <row r="45" spans="1:6" ht="60.75" customHeight="1">
      <c r="A45" s="138" t="s">
        <v>189</v>
      </c>
      <c r="B45" s="52" t="s">
        <v>129</v>
      </c>
      <c r="C45" s="62" t="s">
        <v>157</v>
      </c>
      <c r="D45" s="57">
        <v>4280000</v>
      </c>
      <c r="E45" s="57"/>
      <c r="F45" s="58">
        <f>F46</f>
        <v>29</v>
      </c>
    </row>
    <row r="46" spans="1:6" ht="15" customHeight="1">
      <c r="A46" s="63" t="s">
        <v>158</v>
      </c>
      <c r="B46" s="52" t="s">
        <v>129</v>
      </c>
      <c r="C46" s="62" t="s">
        <v>157</v>
      </c>
      <c r="D46" s="57">
        <v>4280000</v>
      </c>
      <c r="E46" s="57">
        <v>200</v>
      </c>
      <c r="F46" s="58">
        <v>29</v>
      </c>
    </row>
    <row r="47" spans="1:6" ht="15" customHeight="1">
      <c r="A47" s="178" t="s">
        <v>144</v>
      </c>
      <c r="B47" s="53" t="s">
        <v>129</v>
      </c>
      <c r="C47" s="53" t="s">
        <v>67</v>
      </c>
      <c r="D47" s="53" t="s">
        <v>116</v>
      </c>
      <c r="E47" s="55" t="s">
        <v>116</v>
      </c>
      <c r="F47" s="56">
        <f>F48+F50</f>
        <v>533.69</v>
      </c>
    </row>
    <row r="48" spans="1:6" ht="39" customHeight="1">
      <c r="A48" s="63" t="s">
        <v>145</v>
      </c>
      <c r="B48" s="52" t="s">
        <v>129</v>
      </c>
      <c r="C48" s="52" t="s">
        <v>67</v>
      </c>
      <c r="D48" s="52" t="s">
        <v>146</v>
      </c>
      <c r="E48" s="57" t="s">
        <v>116</v>
      </c>
      <c r="F48" s="58">
        <f>F49</f>
        <v>391.64</v>
      </c>
    </row>
    <row r="49" spans="1:6" ht="15" customHeight="1">
      <c r="A49" s="63" t="s">
        <v>158</v>
      </c>
      <c r="B49" s="52" t="s">
        <v>129</v>
      </c>
      <c r="C49" s="52" t="s">
        <v>67</v>
      </c>
      <c r="D49" s="52" t="s">
        <v>146</v>
      </c>
      <c r="E49" s="57">
        <v>200</v>
      </c>
      <c r="F49" s="58">
        <v>391.64</v>
      </c>
    </row>
    <row r="50" spans="1:6" ht="41.25" customHeight="1">
      <c r="A50" s="63" t="s">
        <v>148</v>
      </c>
      <c r="B50" s="52" t="s">
        <v>129</v>
      </c>
      <c r="C50" s="52" t="s">
        <v>67</v>
      </c>
      <c r="D50" s="52" t="s">
        <v>149</v>
      </c>
      <c r="E50" s="52" t="s">
        <v>116</v>
      </c>
      <c r="F50" s="58">
        <f>F51</f>
        <v>142.05</v>
      </c>
    </row>
    <row r="51" spans="1:6" ht="15" customHeight="1">
      <c r="A51" s="63" t="s">
        <v>158</v>
      </c>
      <c r="B51" s="52" t="s">
        <v>129</v>
      </c>
      <c r="C51" s="52" t="s">
        <v>67</v>
      </c>
      <c r="D51" s="52" t="s">
        <v>149</v>
      </c>
      <c r="E51" s="57">
        <v>200</v>
      </c>
      <c r="F51" s="58">
        <v>142.05</v>
      </c>
    </row>
    <row r="52" spans="1:6" ht="15" customHeight="1">
      <c r="A52" s="178" t="s">
        <v>227</v>
      </c>
      <c r="B52" s="53" t="s">
        <v>129</v>
      </c>
      <c r="C52" s="61" t="s">
        <v>28</v>
      </c>
      <c r="D52" s="53" t="s">
        <v>116</v>
      </c>
      <c r="E52" s="55" t="s">
        <v>116</v>
      </c>
      <c r="F52" s="56">
        <f>F53+F55</f>
        <v>14824.93</v>
      </c>
    </row>
    <row r="53" spans="1:6" ht="39" customHeight="1">
      <c r="A53" s="163" t="s">
        <v>248</v>
      </c>
      <c r="B53" s="52" t="s">
        <v>129</v>
      </c>
      <c r="C53" s="52" t="s">
        <v>29</v>
      </c>
      <c r="D53" s="52" t="s">
        <v>150</v>
      </c>
      <c r="E53" s="57" t="s">
        <v>116</v>
      </c>
      <c r="F53" s="58">
        <f>F54</f>
        <v>13747.43</v>
      </c>
    </row>
    <row r="54" spans="1:6" ht="15" customHeight="1">
      <c r="A54" s="63" t="s">
        <v>158</v>
      </c>
      <c r="B54" s="52" t="s">
        <v>129</v>
      </c>
      <c r="C54" s="52" t="s">
        <v>29</v>
      </c>
      <c r="D54" s="52" t="s">
        <v>150</v>
      </c>
      <c r="E54" s="57">
        <v>200</v>
      </c>
      <c r="F54" s="58">
        <v>13747.43</v>
      </c>
    </row>
    <row r="55" spans="1:6" ht="35.25" customHeight="1">
      <c r="A55" s="147" t="s">
        <v>249</v>
      </c>
      <c r="B55" s="52">
        <v>916</v>
      </c>
      <c r="C55" s="62" t="s">
        <v>205</v>
      </c>
      <c r="D55" s="62" t="s">
        <v>147</v>
      </c>
      <c r="E55" s="57"/>
      <c r="F55" s="58">
        <f>F56</f>
        <v>1077.5</v>
      </c>
    </row>
    <row r="56" spans="1:6" ht="15" customHeight="1">
      <c r="A56" s="63" t="s">
        <v>158</v>
      </c>
      <c r="B56" s="52">
        <v>916</v>
      </c>
      <c r="C56" s="62" t="s">
        <v>205</v>
      </c>
      <c r="D56" s="62" t="s">
        <v>147</v>
      </c>
      <c r="E56" s="57">
        <v>200</v>
      </c>
      <c r="F56" s="58">
        <v>1077.5</v>
      </c>
    </row>
    <row r="57" spans="1:6" ht="15" customHeight="1">
      <c r="A57" s="178" t="s">
        <v>159</v>
      </c>
      <c r="B57" s="53" t="s">
        <v>129</v>
      </c>
      <c r="C57" s="55">
        <v>1000</v>
      </c>
      <c r="D57" s="52"/>
      <c r="E57" s="57"/>
      <c r="F57" s="56">
        <f>F58+F61</f>
        <v>14168.290000000003</v>
      </c>
    </row>
    <row r="58" spans="1:6" ht="15" customHeight="1">
      <c r="A58" s="178" t="s">
        <v>160</v>
      </c>
      <c r="B58" s="53" t="s">
        <v>129</v>
      </c>
      <c r="C58" s="55">
        <v>1003</v>
      </c>
      <c r="D58" s="55"/>
      <c r="E58" s="55"/>
      <c r="F58" s="56">
        <f>F59</f>
        <v>425.04</v>
      </c>
    </row>
    <row r="59" spans="1:6" ht="25.5" customHeight="1">
      <c r="A59" s="63" t="s">
        <v>228</v>
      </c>
      <c r="B59" s="52" t="s">
        <v>129</v>
      </c>
      <c r="C59" s="57">
        <v>1003</v>
      </c>
      <c r="D59" s="57">
        <v>5050100</v>
      </c>
      <c r="E59" s="57"/>
      <c r="F59" s="58">
        <f>F60</f>
        <v>425.04</v>
      </c>
    </row>
    <row r="60" spans="1:6" ht="17.25" customHeight="1">
      <c r="A60" s="63" t="s">
        <v>229</v>
      </c>
      <c r="B60" s="52" t="s">
        <v>129</v>
      </c>
      <c r="C60" s="57">
        <v>1003</v>
      </c>
      <c r="D60" s="57">
        <v>5050100</v>
      </c>
      <c r="E60" s="57">
        <v>300</v>
      </c>
      <c r="F60" s="58">
        <v>425.04</v>
      </c>
    </row>
    <row r="61" spans="1:6" ht="15" customHeight="1">
      <c r="A61" s="178" t="s">
        <v>61</v>
      </c>
      <c r="B61" s="53" t="s">
        <v>129</v>
      </c>
      <c r="C61" s="53" t="s">
        <v>32</v>
      </c>
      <c r="D61" s="53" t="s">
        <v>116</v>
      </c>
      <c r="E61" s="55" t="s">
        <v>116</v>
      </c>
      <c r="F61" s="56">
        <f>F62+F65+F67+F69</f>
        <v>13743.250000000002</v>
      </c>
    </row>
    <row r="62" spans="1:6" ht="30.75" customHeight="1">
      <c r="A62" s="147" t="s">
        <v>209</v>
      </c>
      <c r="B62" s="62" t="s">
        <v>129</v>
      </c>
      <c r="C62" s="62" t="s">
        <v>32</v>
      </c>
      <c r="D62" s="62" t="s">
        <v>230</v>
      </c>
      <c r="E62" s="57" t="s">
        <v>116</v>
      </c>
      <c r="F62" s="58">
        <f>F63+F64</f>
        <v>3014.75</v>
      </c>
    </row>
    <row r="63" spans="1:6" ht="13.5" customHeight="1">
      <c r="A63" s="63" t="s">
        <v>119</v>
      </c>
      <c r="B63" s="62" t="s">
        <v>129</v>
      </c>
      <c r="C63" s="62" t="s">
        <v>32</v>
      </c>
      <c r="D63" s="62" t="s">
        <v>230</v>
      </c>
      <c r="E63" s="75">
        <v>100</v>
      </c>
      <c r="F63" s="58">
        <v>2822.4</v>
      </c>
    </row>
    <row r="64" spans="1:6" ht="13.5" customHeight="1">
      <c r="A64" s="63" t="s">
        <v>158</v>
      </c>
      <c r="B64" s="52" t="s">
        <v>129</v>
      </c>
      <c r="C64" s="52" t="s">
        <v>32</v>
      </c>
      <c r="D64" s="62" t="s">
        <v>230</v>
      </c>
      <c r="E64" s="57">
        <v>200</v>
      </c>
      <c r="F64" s="58">
        <v>192.35</v>
      </c>
    </row>
    <row r="65" spans="1:6" ht="26.25" customHeight="1">
      <c r="A65" s="147" t="s">
        <v>210</v>
      </c>
      <c r="B65" s="52" t="s">
        <v>129</v>
      </c>
      <c r="C65" s="52" t="s">
        <v>32</v>
      </c>
      <c r="D65" s="62" t="s">
        <v>231</v>
      </c>
      <c r="E65" s="52" t="s">
        <v>116</v>
      </c>
      <c r="F65" s="58">
        <f>F66</f>
        <v>7598.17</v>
      </c>
    </row>
    <row r="66" spans="1:6" ht="15.75" customHeight="1">
      <c r="A66" s="63" t="s">
        <v>232</v>
      </c>
      <c r="B66" s="52" t="s">
        <v>129</v>
      </c>
      <c r="C66" s="52" t="s">
        <v>32</v>
      </c>
      <c r="D66" s="62" t="s">
        <v>231</v>
      </c>
      <c r="E66" s="57">
        <v>300</v>
      </c>
      <c r="F66" s="58">
        <v>7598.17</v>
      </c>
    </row>
    <row r="67" spans="1:6" ht="13.5" customHeight="1">
      <c r="A67" s="147" t="s">
        <v>211</v>
      </c>
      <c r="B67" s="52" t="s">
        <v>129</v>
      </c>
      <c r="C67" s="52" t="s">
        <v>32</v>
      </c>
      <c r="D67" s="62" t="s">
        <v>233</v>
      </c>
      <c r="E67" s="57"/>
      <c r="F67" s="58">
        <f>F68</f>
        <v>2656.8</v>
      </c>
    </row>
    <row r="68" spans="1:6" ht="13.5" customHeight="1">
      <c r="A68" s="63" t="s">
        <v>234</v>
      </c>
      <c r="B68" s="52" t="s">
        <v>129</v>
      </c>
      <c r="C68" s="52" t="s">
        <v>32</v>
      </c>
      <c r="D68" s="62" t="s">
        <v>233</v>
      </c>
      <c r="E68" s="57">
        <v>300</v>
      </c>
      <c r="F68" s="58">
        <v>2656.8</v>
      </c>
    </row>
    <row r="69" spans="1:6" ht="13.5" customHeight="1">
      <c r="A69" s="147" t="s">
        <v>212</v>
      </c>
      <c r="B69" s="52" t="s">
        <v>129</v>
      </c>
      <c r="C69" s="52" t="s">
        <v>32</v>
      </c>
      <c r="D69" s="62" t="s">
        <v>235</v>
      </c>
      <c r="E69" s="57"/>
      <c r="F69" s="58">
        <f>F70</f>
        <v>473.53</v>
      </c>
    </row>
    <row r="70" spans="1:6" ht="13.5" customHeight="1">
      <c r="A70" s="63" t="s">
        <v>234</v>
      </c>
      <c r="B70" s="52" t="s">
        <v>129</v>
      </c>
      <c r="C70" s="52" t="s">
        <v>32</v>
      </c>
      <c r="D70" s="62" t="s">
        <v>235</v>
      </c>
      <c r="E70" s="57">
        <v>300</v>
      </c>
      <c r="F70" s="58">
        <v>473.53</v>
      </c>
    </row>
    <row r="71" spans="1:6" ht="15" customHeight="1">
      <c r="A71" s="178" t="s">
        <v>151</v>
      </c>
      <c r="B71" s="53" t="s">
        <v>129</v>
      </c>
      <c r="C71" s="53" t="s">
        <v>71</v>
      </c>
      <c r="D71" s="53" t="s">
        <v>116</v>
      </c>
      <c r="E71" s="53" t="s">
        <v>116</v>
      </c>
      <c r="F71" s="56">
        <f>F72</f>
        <v>732.1</v>
      </c>
    </row>
    <row r="72" spans="1:6" ht="39.75" customHeight="1">
      <c r="A72" s="132" t="s">
        <v>250</v>
      </c>
      <c r="B72" s="52" t="s">
        <v>129</v>
      </c>
      <c r="C72" s="52" t="s">
        <v>71</v>
      </c>
      <c r="D72" s="52" t="s">
        <v>152</v>
      </c>
      <c r="E72" s="52" t="s">
        <v>116</v>
      </c>
      <c r="F72" s="58">
        <f>F73</f>
        <v>732.1</v>
      </c>
    </row>
    <row r="73" spans="1:6" ht="15" customHeight="1">
      <c r="A73" s="63" t="s">
        <v>158</v>
      </c>
      <c r="B73" s="52" t="s">
        <v>129</v>
      </c>
      <c r="C73" s="52" t="s">
        <v>71</v>
      </c>
      <c r="D73" s="52" t="s">
        <v>152</v>
      </c>
      <c r="E73" s="57">
        <v>200</v>
      </c>
      <c r="F73" s="58">
        <v>732.1</v>
      </c>
    </row>
    <row r="74" spans="1:6" ht="15" customHeight="1">
      <c r="A74" s="178" t="s">
        <v>30</v>
      </c>
      <c r="B74" s="53" t="s">
        <v>129</v>
      </c>
      <c r="C74" s="53" t="s">
        <v>70</v>
      </c>
      <c r="D74" s="53" t="s">
        <v>116</v>
      </c>
      <c r="E74" s="55" t="s">
        <v>116</v>
      </c>
      <c r="F74" s="56">
        <f>F75+F77</f>
        <v>2042.05</v>
      </c>
    </row>
    <row r="75" spans="1:6" ht="26.25" customHeight="1">
      <c r="A75" s="132" t="s">
        <v>251</v>
      </c>
      <c r="B75" s="52" t="s">
        <v>129</v>
      </c>
      <c r="C75" s="52" t="s">
        <v>70</v>
      </c>
      <c r="D75" s="52" t="s">
        <v>153</v>
      </c>
      <c r="E75" s="57" t="s">
        <v>116</v>
      </c>
      <c r="F75" s="58">
        <f>F76</f>
        <v>1878.78</v>
      </c>
    </row>
    <row r="76" spans="1:6" ht="15" customHeight="1">
      <c r="A76" s="63" t="s">
        <v>158</v>
      </c>
      <c r="B76" s="52" t="s">
        <v>129</v>
      </c>
      <c r="C76" s="52" t="s">
        <v>70</v>
      </c>
      <c r="D76" s="52" t="s">
        <v>153</v>
      </c>
      <c r="E76" s="57">
        <v>200</v>
      </c>
      <c r="F76" s="58">
        <v>1878.78</v>
      </c>
    </row>
    <row r="77" spans="1:6" ht="24.75" customHeight="1">
      <c r="A77" s="132" t="s">
        <v>252</v>
      </c>
      <c r="B77" s="52" t="s">
        <v>129</v>
      </c>
      <c r="C77" s="52" t="s">
        <v>70</v>
      </c>
      <c r="D77" s="57">
        <v>4570200</v>
      </c>
      <c r="E77" s="57"/>
      <c r="F77" s="58">
        <f>F78</f>
        <v>163.27</v>
      </c>
    </row>
    <row r="78" spans="1:6" ht="15" customHeight="1">
      <c r="A78" s="63" t="s">
        <v>158</v>
      </c>
      <c r="B78" s="52" t="s">
        <v>129</v>
      </c>
      <c r="C78" s="52" t="s">
        <v>70</v>
      </c>
      <c r="D78" s="57">
        <v>4570200</v>
      </c>
      <c r="E78" s="57">
        <v>200</v>
      </c>
      <c r="F78" s="58">
        <v>163.27</v>
      </c>
    </row>
    <row r="79" spans="1:6" ht="26.25" customHeight="1">
      <c r="A79" s="178" t="s">
        <v>219</v>
      </c>
      <c r="B79" s="57"/>
      <c r="C79" s="52" t="s">
        <v>116</v>
      </c>
      <c r="D79" s="52" t="s">
        <v>116</v>
      </c>
      <c r="E79" s="52" t="s">
        <v>116</v>
      </c>
      <c r="F79" s="54">
        <f>F80+F84</f>
        <v>5098.52</v>
      </c>
    </row>
    <row r="80" spans="1:6" ht="25.5" customHeight="1">
      <c r="A80" s="178" t="s">
        <v>55</v>
      </c>
      <c r="B80" s="55">
        <v>978</v>
      </c>
      <c r="C80" s="53" t="s">
        <v>13</v>
      </c>
      <c r="D80" s="53" t="s">
        <v>116</v>
      </c>
      <c r="E80" s="53" t="s">
        <v>116</v>
      </c>
      <c r="F80" s="56">
        <f>F81</f>
        <v>1052.12</v>
      </c>
    </row>
    <row r="81" spans="1:6" ht="14.25" customHeight="1">
      <c r="A81" s="63" t="s">
        <v>117</v>
      </c>
      <c r="B81" s="57">
        <v>978</v>
      </c>
      <c r="C81" s="52" t="s">
        <v>13</v>
      </c>
      <c r="D81" s="52" t="s">
        <v>118</v>
      </c>
      <c r="E81" s="52" t="s">
        <v>116</v>
      </c>
      <c r="F81" s="58">
        <f>F82+F83</f>
        <v>1052.12</v>
      </c>
    </row>
    <row r="82" spans="1:6" ht="14.25" customHeight="1">
      <c r="A82" s="63" t="s">
        <v>119</v>
      </c>
      <c r="B82" s="57">
        <v>978</v>
      </c>
      <c r="C82" s="52" t="s">
        <v>13</v>
      </c>
      <c r="D82" s="52" t="s">
        <v>118</v>
      </c>
      <c r="E82" s="75">
        <v>100</v>
      </c>
      <c r="F82" s="58">
        <v>1043.12</v>
      </c>
    </row>
    <row r="83" spans="1:6" ht="14.25" customHeight="1">
      <c r="A83" s="63" t="s">
        <v>158</v>
      </c>
      <c r="B83" s="57">
        <v>978</v>
      </c>
      <c r="C83" s="52" t="s">
        <v>13</v>
      </c>
      <c r="D83" s="52" t="s">
        <v>118</v>
      </c>
      <c r="E83" s="57">
        <v>200</v>
      </c>
      <c r="F83" s="58">
        <v>9</v>
      </c>
    </row>
    <row r="84" spans="1:6" ht="24.75" customHeight="1">
      <c r="A84" s="178" t="s">
        <v>56</v>
      </c>
      <c r="B84" s="55">
        <v>978</v>
      </c>
      <c r="C84" s="53" t="s">
        <v>15</v>
      </c>
      <c r="D84" s="53" t="s">
        <v>116</v>
      </c>
      <c r="E84" s="55" t="s">
        <v>116</v>
      </c>
      <c r="F84" s="56">
        <f>F85+F87+F89</f>
        <v>4046.4</v>
      </c>
    </row>
    <row r="85" spans="1:6" ht="14.25" customHeight="1">
      <c r="A85" s="63" t="s">
        <v>120</v>
      </c>
      <c r="B85" s="57">
        <v>978</v>
      </c>
      <c r="C85" s="52" t="s">
        <v>15</v>
      </c>
      <c r="D85" s="52" t="s">
        <v>121</v>
      </c>
      <c r="E85" s="57" t="s">
        <v>116</v>
      </c>
      <c r="F85" s="58">
        <f>F86</f>
        <v>896.34</v>
      </c>
    </row>
    <row r="86" spans="1:6" ht="14.25" customHeight="1">
      <c r="A86" s="63" t="s">
        <v>119</v>
      </c>
      <c r="B86" s="57">
        <v>978</v>
      </c>
      <c r="C86" s="52" t="s">
        <v>15</v>
      </c>
      <c r="D86" s="52" t="s">
        <v>121</v>
      </c>
      <c r="E86" s="75">
        <v>100</v>
      </c>
      <c r="F86" s="58">
        <v>896.34</v>
      </c>
    </row>
    <row r="87" spans="1:6" ht="15" customHeight="1">
      <c r="A87" s="63" t="s">
        <v>122</v>
      </c>
      <c r="B87" s="57">
        <v>978</v>
      </c>
      <c r="C87" s="52" t="s">
        <v>15</v>
      </c>
      <c r="D87" s="52" t="s">
        <v>123</v>
      </c>
      <c r="E87" s="57"/>
      <c r="F87" s="58">
        <f>F88</f>
        <v>234.01</v>
      </c>
    </row>
    <row r="88" spans="1:6" ht="16.5" customHeight="1">
      <c r="A88" s="63" t="s">
        <v>122</v>
      </c>
      <c r="B88" s="57">
        <v>978</v>
      </c>
      <c r="C88" s="52" t="s">
        <v>15</v>
      </c>
      <c r="D88" s="52" t="s">
        <v>123</v>
      </c>
      <c r="E88" s="75">
        <v>100</v>
      </c>
      <c r="F88" s="58">
        <v>234.01</v>
      </c>
    </row>
    <row r="89" spans="1:6" ht="15" customHeight="1">
      <c r="A89" s="63" t="s">
        <v>124</v>
      </c>
      <c r="B89" s="57">
        <v>978</v>
      </c>
      <c r="C89" s="52" t="s">
        <v>15</v>
      </c>
      <c r="D89" s="52" t="s">
        <v>125</v>
      </c>
      <c r="E89" s="57" t="s">
        <v>116</v>
      </c>
      <c r="F89" s="58">
        <f>F90+F91+F92</f>
        <v>2916.05</v>
      </c>
    </row>
    <row r="90" spans="1:6" ht="15" customHeight="1">
      <c r="A90" s="63" t="s">
        <v>119</v>
      </c>
      <c r="B90" s="57">
        <v>978</v>
      </c>
      <c r="C90" s="52" t="s">
        <v>15</v>
      </c>
      <c r="D90" s="52" t="s">
        <v>125</v>
      </c>
      <c r="E90" s="75">
        <v>100</v>
      </c>
      <c r="F90" s="58">
        <v>2232.42</v>
      </c>
    </row>
    <row r="91" spans="1:6" ht="15" customHeight="1">
      <c r="A91" s="63" t="s">
        <v>158</v>
      </c>
      <c r="B91" s="57">
        <v>978</v>
      </c>
      <c r="C91" s="52" t="s">
        <v>15</v>
      </c>
      <c r="D91" s="52" t="s">
        <v>125</v>
      </c>
      <c r="E91" s="57">
        <v>200</v>
      </c>
      <c r="F91" s="58">
        <v>683.55</v>
      </c>
    </row>
    <row r="92" spans="1:6" ht="15" customHeight="1">
      <c r="A92" s="63" t="s">
        <v>155</v>
      </c>
      <c r="B92" s="57">
        <v>978</v>
      </c>
      <c r="C92" s="52" t="s">
        <v>15</v>
      </c>
      <c r="D92" s="52" t="s">
        <v>125</v>
      </c>
      <c r="E92" s="57">
        <v>800</v>
      </c>
      <c r="F92" s="58">
        <v>0.08</v>
      </c>
    </row>
    <row r="93" spans="1:6" ht="12.75">
      <c r="A93" s="179" t="s">
        <v>220</v>
      </c>
      <c r="B93" s="76"/>
      <c r="C93" s="76"/>
      <c r="D93" s="76"/>
      <c r="E93" s="76"/>
      <c r="F93" s="181">
        <f>F94</f>
        <v>5047</v>
      </c>
    </row>
    <row r="94" spans="1:6" ht="12.75">
      <c r="A94" s="180" t="s">
        <v>206</v>
      </c>
      <c r="B94" s="77" t="s">
        <v>221</v>
      </c>
      <c r="C94" s="78" t="s">
        <v>207</v>
      </c>
      <c r="D94" s="78"/>
      <c r="E94" s="76"/>
      <c r="F94" s="181">
        <f>F95+F97</f>
        <v>5047</v>
      </c>
    </row>
    <row r="95" spans="1:6" ht="24">
      <c r="A95" s="147" t="s">
        <v>222</v>
      </c>
      <c r="B95" s="74" t="s">
        <v>221</v>
      </c>
      <c r="C95" s="73" t="s">
        <v>207</v>
      </c>
      <c r="D95" s="73" t="s">
        <v>223</v>
      </c>
      <c r="E95" s="71"/>
      <c r="F95" s="72">
        <f>F96</f>
        <v>1085.85</v>
      </c>
    </row>
    <row r="96" spans="1:6" ht="12.75">
      <c r="A96" s="63" t="s">
        <v>119</v>
      </c>
      <c r="B96" s="74" t="s">
        <v>221</v>
      </c>
      <c r="C96" s="73" t="s">
        <v>207</v>
      </c>
      <c r="D96" s="73" t="s">
        <v>223</v>
      </c>
      <c r="E96" s="75">
        <v>100</v>
      </c>
      <c r="F96" s="72">
        <v>1085.85</v>
      </c>
    </row>
    <row r="97" spans="1:6" ht="24">
      <c r="A97" s="147" t="s">
        <v>224</v>
      </c>
      <c r="B97" s="74" t="s">
        <v>221</v>
      </c>
      <c r="C97" s="73" t="s">
        <v>207</v>
      </c>
      <c r="D97" s="73" t="s">
        <v>225</v>
      </c>
      <c r="E97" s="75"/>
      <c r="F97" s="72">
        <f>F98</f>
        <v>3961.15</v>
      </c>
    </row>
    <row r="98" spans="1:6" ht="12.75">
      <c r="A98" s="147" t="s">
        <v>226</v>
      </c>
      <c r="B98" s="74" t="s">
        <v>221</v>
      </c>
      <c r="C98" s="73" t="s">
        <v>207</v>
      </c>
      <c r="D98" s="73" t="s">
        <v>225</v>
      </c>
      <c r="E98" s="57">
        <v>200</v>
      </c>
      <c r="F98" s="72">
        <v>3961.15</v>
      </c>
    </row>
    <row r="99" spans="1:6" ht="12.75">
      <c r="A99" s="147" t="s">
        <v>33</v>
      </c>
      <c r="B99" s="71"/>
      <c r="C99" s="71"/>
      <c r="D99" s="71"/>
      <c r="E99" s="71"/>
      <c r="F99" s="79">
        <f>F93+F79+F9</f>
        <v>100317.59000000003</v>
      </c>
    </row>
    <row r="100" spans="1:6" ht="12.75">
      <c r="A100" s="68"/>
      <c r="B100" s="69"/>
      <c r="C100" s="69"/>
      <c r="D100" s="69"/>
      <c r="E100" s="69"/>
      <c r="F100" s="70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ht="15">
      <c r="B1" s="183" t="s">
        <v>262</v>
      </c>
    </row>
    <row r="4" spans="1:3" ht="32.25" customHeight="1">
      <c r="A4" s="205" t="s">
        <v>265</v>
      </c>
      <c r="B4" s="206"/>
      <c r="C4" s="206"/>
    </row>
    <row r="5" spans="1:3" ht="15.75">
      <c r="A5" s="207" t="s">
        <v>266</v>
      </c>
      <c r="B5" s="208"/>
      <c r="C5" s="208"/>
    </row>
    <row r="6" ht="15.75" thickBot="1"/>
    <row r="7" spans="1:3" ht="30">
      <c r="A7" s="34" t="s">
        <v>81</v>
      </c>
      <c r="B7" s="191" t="s">
        <v>82</v>
      </c>
      <c r="C7" s="35" t="s">
        <v>87</v>
      </c>
    </row>
    <row r="8" spans="1:3" ht="37.5" customHeight="1">
      <c r="A8" s="184" t="s">
        <v>255</v>
      </c>
      <c r="B8" s="212" t="s">
        <v>256</v>
      </c>
      <c r="C8" s="185">
        <f>C9</f>
        <v>-11008.47</v>
      </c>
    </row>
    <row r="9" spans="1:3" ht="30" customHeight="1">
      <c r="A9" s="36" t="s">
        <v>83</v>
      </c>
      <c r="B9" s="211" t="s">
        <v>84</v>
      </c>
      <c r="C9" s="186">
        <f>C12</f>
        <v>-11008.47</v>
      </c>
    </row>
    <row r="10" spans="1:3" ht="35.25" customHeight="1">
      <c r="A10" s="192" t="s">
        <v>85</v>
      </c>
      <c r="B10" s="182" t="s">
        <v>194</v>
      </c>
      <c r="C10" s="37">
        <v>100317.59</v>
      </c>
    </row>
    <row r="11" spans="1:3" ht="38.25">
      <c r="A11" s="192" t="s">
        <v>86</v>
      </c>
      <c r="B11" s="182" t="s">
        <v>195</v>
      </c>
      <c r="C11" s="37">
        <v>100317.59</v>
      </c>
    </row>
    <row r="12" spans="1:3" ht="15.75" thickBot="1">
      <c r="A12" s="38"/>
      <c r="B12" s="39" t="s">
        <v>267</v>
      </c>
      <c r="C12" s="40">
        <v>-11008.47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09" t="s">
        <v>263</v>
      </c>
      <c r="C1" s="209"/>
    </row>
    <row r="4" spans="1:3" ht="94.5" customHeight="1">
      <c r="A4" s="205" t="s">
        <v>268</v>
      </c>
      <c r="B4" s="206"/>
      <c r="C4" s="206"/>
    </row>
    <row r="5" spans="1:3" ht="29.25" customHeight="1">
      <c r="A5" s="207" t="s">
        <v>266</v>
      </c>
      <c r="B5" s="208"/>
      <c r="C5" s="208"/>
    </row>
    <row r="6" ht="48" customHeight="1" thickBot="1"/>
    <row r="7" spans="1:3" ht="56.25" customHeight="1">
      <c r="A7" s="34" t="s">
        <v>81</v>
      </c>
      <c r="B7" s="188" t="s">
        <v>254</v>
      </c>
      <c r="C7" s="35" t="s">
        <v>87</v>
      </c>
    </row>
    <row r="8" spans="1:3" ht="31.5" customHeight="1">
      <c r="A8" s="36" t="s">
        <v>255</v>
      </c>
      <c r="B8" s="182" t="s">
        <v>256</v>
      </c>
      <c r="C8" s="37">
        <f>C12+C17</f>
        <v>-11008.470000000001</v>
      </c>
    </row>
    <row r="9" spans="1:3" ht="33" customHeight="1">
      <c r="A9" s="36" t="s">
        <v>83</v>
      </c>
      <c r="B9" s="182" t="s">
        <v>84</v>
      </c>
      <c r="C9" s="37">
        <f>C8</f>
        <v>-11008.470000000001</v>
      </c>
    </row>
    <row r="10" spans="1:3" ht="35.25" customHeight="1">
      <c r="A10" s="36" t="s">
        <v>269</v>
      </c>
      <c r="B10" s="187" t="s">
        <v>270</v>
      </c>
      <c r="C10" s="37">
        <v>-111326.06</v>
      </c>
    </row>
    <row r="11" spans="1:3" ht="24" customHeight="1">
      <c r="A11" s="36" t="s">
        <v>271</v>
      </c>
      <c r="B11" s="187" t="s">
        <v>272</v>
      </c>
      <c r="C11" s="37">
        <v>-111326.06</v>
      </c>
    </row>
    <row r="12" spans="1:3" ht="15">
      <c r="A12" s="36" t="s">
        <v>273</v>
      </c>
      <c r="B12" s="187" t="s">
        <v>274</v>
      </c>
      <c r="C12" s="37">
        <v>-111326.06</v>
      </c>
    </row>
    <row r="13" spans="1:3" ht="25.5">
      <c r="A13" s="36" t="s">
        <v>281</v>
      </c>
      <c r="B13" s="182" t="s">
        <v>194</v>
      </c>
      <c r="C13" s="37">
        <v>100317.59</v>
      </c>
    </row>
    <row r="14" spans="1:3" ht="15">
      <c r="A14" s="36" t="s">
        <v>275</v>
      </c>
      <c r="B14" s="187" t="s">
        <v>276</v>
      </c>
      <c r="C14" s="37">
        <v>100317.59</v>
      </c>
    </row>
    <row r="15" spans="1:3" ht="15">
      <c r="A15" s="36" t="s">
        <v>277</v>
      </c>
      <c r="B15" s="187" t="s">
        <v>278</v>
      </c>
      <c r="C15" s="37">
        <v>100317.59</v>
      </c>
    </row>
    <row r="16" spans="1:3" ht="15">
      <c r="A16" s="36" t="s">
        <v>279</v>
      </c>
      <c r="B16" s="187" t="s">
        <v>280</v>
      </c>
      <c r="C16" s="37">
        <v>100317.59</v>
      </c>
    </row>
    <row r="17" spans="1:3" ht="26.25" thickBot="1">
      <c r="A17" s="189" t="s">
        <v>282</v>
      </c>
      <c r="B17" s="190" t="s">
        <v>195</v>
      </c>
      <c r="C17" s="40">
        <v>100317.59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4" sqref="A4:B4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09" t="s">
        <v>264</v>
      </c>
      <c r="B1" s="209"/>
      <c r="C1" s="29"/>
      <c r="D1" s="29"/>
      <c r="E1" s="29"/>
    </row>
    <row r="4" spans="1:2" ht="36.75" customHeight="1">
      <c r="A4" s="210" t="s">
        <v>191</v>
      </c>
      <c r="B4" s="203"/>
    </row>
    <row r="6" ht="12.75">
      <c r="A6" s="30" t="s">
        <v>44</v>
      </c>
    </row>
    <row r="7" ht="12.75">
      <c r="B7" s="65"/>
    </row>
    <row r="8" spans="1:2" ht="14.25">
      <c r="A8" s="32" t="s">
        <v>75</v>
      </c>
      <c r="B8" s="32" t="s">
        <v>180</v>
      </c>
    </row>
    <row r="9" spans="1:2" ht="14.25">
      <c r="A9" s="32" t="s">
        <v>76</v>
      </c>
      <c r="B9" s="32">
        <v>1738.2</v>
      </c>
    </row>
    <row r="12" ht="12.75">
      <c r="A12" s="30" t="s">
        <v>45</v>
      </c>
    </row>
    <row r="14" spans="1:2" ht="14.25">
      <c r="A14" s="32" t="s">
        <v>75</v>
      </c>
      <c r="B14" s="32" t="s">
        <v>88</v>
      </c>
    </row>
    <row r="15" spans="1:2" ht="14.25">
      <c r="A15" s="32" t="s">
        <v>76</v>
      </c>
      <c r="B15" s="32">
        <v>9545.9</v>
      </c>
    </row>
    <row r="16" spans="1:2" ht="15" customHeight="1">
      <c r="A16" s="32"/>
      <c r="B16" s="32"/>
    </row>
    <row r="17" spans="1:2" ht="14.25">
      <c r="A17" s="32" t="s">
        <v>74</v>
      </c>
      <c r="B17" s="32"/>
    </row>
    <row r="18" spans="1:2" ht="14.25">
      <c r="A18" s="32" t="s">
        <v>79</v>
      </c>
      <c r="B18" s="32" t="s">
        <v>77</v>
      </c>
    </row>
    <row r="19" spans="1:2" ht="14.25">
      <c r="A19" s="32" t="s">
        <v>76</v>
      </c>
      <c r="B19" s="32">
        <v>2167.7</v>
      </c>
    </row>
    <row r="20" spans="1:2" ht="14.25">
      <c r="A20" s="32"/>
      <c r="B20" s="32"/>
    </row>
    <row r="21" spans="1:2" ht="14.25">
      <c r="A21" s="32" t="s">
        <v>46</v>
      </c>
      <c r="B21" s="32"/>
    </row>
    <row r="22" spans="1:2" ht="14.25">
      <c r="A22" s="32" t="s">
        <v>78</v>
      </c>
      <c r="B22" s="32" t="s">
        <v>80</v>
      </c>
    </row>
    <row r="23" spans="1:2" ht="14.25">
      <c r="A23" s="32" t="s">
        <v>76</v>
      </c>
      <c r="B23" s="66">
        <v>675</v>
      </c>
    </row>
    <row r="26" ht="12.75">
      <c r="A26" s="30" t="s">
        <v>192</v>
      </c>
    </row>
    <row r="28" spans="1:4" ht="14.25">
      <c r="A28" s="32" t="s">
        <v>75</v>
      </c>
      <c r="B28" s="32" t="s">
        <v>193</v>
      </c>
      <c r="C28" s="7"/>
      <c r="D28" s="7"/>
    </row>
    <row r="29" spans="1:4" ht="14.25">
      <c r="A29" s="32" t="s">
        <v>76</v>
      </c>
      <c r="B29" s="66">
        <v>460</v>
      </c>
      <c r="C29" s="7"/>
      <c r="D29" s="7"/>
    </row>
    <row r="31" spans="1:2" ht="14.25">
      <c r="A31" s="32" t="s">
        <v>236</v>
      </c>
      <c r="B31" s="32"/>
    </row>
    <row r="32" spans="1:2" ht="14.25">
      <c r="A32" s="32" t="s">
        <v>78</v>
      </c>
      <c r="B32" s="32" t="s">
        <v>193</v>
      </c>
    </row>
    <row r="33" spans="1:2" ht="14.25">
      <c r="A33" s="32" t="s">
        <v>76</v>
      </c>
      <c r="B33" s="66">
        <v>382.5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123</cp:lastModifiedBy>
  <cp:lastPrinted>2015-03-31T06:01:43Z</cp:lastPrinted>
  <dcterms:created xsi:type="dcterms:W3CDTF">2006-04-19T07:01:28Z</dcterms:created>
  <dcterms:modified xsi:type="dcterms:W3CDTF">2015-05-24T10:24:15Z</dcterms:modified>
  <cp:category/>
  <cp:version/>
  <cp:contentType/>
  <cp:contentStatus/>
</cp:coreProperties>
</file>